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EKR\Desktop\시나공총정리2025\길벗컴활1급총정리(기출, 모의-엑셀,엑세스)\엑셀\모의\"/>
    </mc:Choice>
  </mc:AlternateContent>
  <xr:revisionPtr revIDLastSave="0" documentId="13_ncr:1_{284FDDE1-A208-4B2E-88B6-3FA8F9125B54}" xr6:coauthVersionLast="36" xr6:coauthVersionMax="47" xr10:uidLastSave="{00000000-0000-0000-0000-000000000000}"/>
  <bookViews>
    <workbookView xWindow="0" yWindow="0" windowWidth="23040" windowHeight="8160" activeTab="6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/>
  <c r="P11" i="2" a="1"/>
  <c r="P11" i="2" s="1"/>
  <c r="Q11" i="2" a="1"/>
  <c r="Q11" i="2" s="1"/>
  <c r="O11" i="2" a="1"/>
  <c r="O11" i="2" s="1"/>
  <c r="O10" i="2" a="1"/>
  <c r="O10" i="2" s="1"/>
  <c r="P4" i="2" a="1"/>
  <c r="P4" i="2"/>
  <c r="Q4" i="2" a="1"/>
  <c r="Q4" i="2"/>
  <c r="R4" i="2" a="1"/>
  <c r="R4" i="2" s="1"/>
  <c r="P5" i="2" a="1"/>
  <c r="P5" i="2"/>
  <c r="Q5" i="2" a="1"/>
  <c r="Q5" i="2"/>
  <c r="R5" i="2" a="1"/>
  <c r="R5" i="2"/>
  <c r="P6" i="2" a="1"/>
  <c r="P6" i="2"/>
  <c r="Q6" i="2" a="1"/>
  <c r="Q6" i="2" s="1"/>
  <c r="R6" i="2" a="1"/>
  <c r="R6" i="2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I5" i="2"/>
  <c r="I21" i="2"/>
  <c r="I6" i="2"/>
  <c r="I22" i="2"/>
  <c r="I7" i="2"/>
  <c r="I23" i="2"/>
  <c r="I8" i="2"/>
  <c r="I24" i="2"/>
  <c r="I9" i="2"/>
  <c r="I25" i="2"/>
  <c r="I10" i="2"/>
  <c r="I26" i="2"/>
  <c r="I11" i="2"/>
  <c r="I27" i="2"/>
  <c r="I12" i="2"/>
  <c r="I28" i="2"/>
  <c r="I13" i="2"/>
  <c r="I29" i="2"/>
  <c r="I14" i="2"/>
  <c r="I30" i="2"/>
  <c r="I15" i="2"/>
  <c r="I16" i="2"/>
  <c r="I17" i="2"/>
  <c r="I18" i="2"/>
  <c r="I19" i="2"/>
  <c r="I20" i="2"/>
  <c r="I4" i="2"/>
  <c r="P14" i="2" l="1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9BE5DC-ABAA-4D68-8DF9-F0DA9D6A5688}" name="MS Access Database_Query" type="1" refreshedVersion="6">
    <dbPr connection="DSN=MS Access Database;DBQ=C:\길벗컴활1급총정리\엑셀\모의\중장비대여현황.accdb;DefaultDir=C:\길벗컴활1급총정리\엑셀\모의;DriverId=25;FIL=MS Access;MaxBufferSize=2048;PageTimeout=5;" command="SELECT 대여내역.대여코드, 대여내역.대여자, 대여내역.결제상태, 대여내역.결제일, 대여내역.수령일, 대여내역.대여일수, 대여내역.대여기간, 대여내역.대여장비, 대여내역.할인율, 대여내역.건설사, 대여내역.대여시간, 대여내역.대여비용_x000d__x000a_FROM `C:\길벗컴활1급총정리\엑셀\모의\중장비대여현황.accdb`.대여내역 대여내역"/>
  </connection>
</connections>
</file>

<file path=xl/sharedStrings.xml><?xml version="1.0" encoding="utf-8"?>
<sst xmlns="http://schemas.openxmlformats.org/spreadsheetml/2006/main" count="661" uniqueCount="166">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</sst>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7" formatCode="#,##0_ "/>
    <numFmt numFmtId="178" formatCode="[Red][&gt;=7]&quot;장기&quot;* 0&quot;일&quot;;[Blue][&lt;=2]&quot;단기&quot;* 0&quot;일&quot;;* 0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theme="5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CF-4845-9BE3-206EB4985CD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CF-4845-9BE3-206EB4985CD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CF-4845-9BE3-206EB4985CD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F-4845-9BE3-206EB4985CDB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CF-4845-9BE3-206EB4985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  <c:max val="20000000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KR" refreshedDate="45610.914832870367" createdVersion="6" refreshedVersion="6" minRefreshableVersion="3" recordCount="27" xr:uid="{D0B2F21E-0A5B-482C-A24F-DB08EFAF587E}">
  <cacheSource type="external" connectionId="1"/>
  <cacheFields count="12">
    <cacheField name="대여코드" numFmtId="0" sqlType="-9">
      <sharedItems count="27">
        <s v="ED-1-101"/>
        <s v="ED-1-102"/>
        <s v="ED-1-103"/>
        <s v="ED-1-104"/>
        <s v="ED-1-105"/>
        <s v="ED-1-106"/>
        <s v="RE-7-201"/>
        <s v="RE-7-202"/>
        <s v="RE-7-203"/>
        <s v="RE-7-204"/>
        <s v="RE-7-205"/>
        <s v="RE-7-206"/>
        <s v="RE-7-207"/>
        <s v="RE-7-208"/>
        <s v="RE-7-209"/>
        <s v="IA-5-401"/>
        <s v="IA-5-402"/>
        <s v="IA-5-403"/>
        <s v="IA-5-404"/>
        <s v="IA-5-405"/>
        <s v="IA-5-406"/>
        <s v="ZQ-3-301"/>
        <s v="ZQ-3-302"/>
        <s v="ZQ-3-303"/>
        <s v="ZQ-3-304"/>
        <s v="ZQ-3-305"/>
        <s v="ZQ-3-306"/>
      </sharedItems>
    </cacheField>
    <cacheField name="대여자" numFmtId="0" sqlType="-9">
      <sharedItems count="27">
        <s v="허주아"/>
        <s v="차지호"/>
        <s v="오재아"/>
        <s v="안서후"/>
        <s v="주송후"/>
        <s v="주명민"/>
        <s v="임조원"/>
        <s v="윤윤철"/>
        <s v="조지민"/>
        <s v="서송희"/>
        <s v="정대영"/>
        <s v="장종호"/>
        <s v="안성"/>
        <s v="우청호"/>
        <s v="백은영"/>
        <s v="임재율"/>
        <s v="임여설"/>
        <s v="배세윤"/>
        <s v="백은희"/>
        <s v="고윤혜"/>
        <s v="정희원"/>
        <s v="우유현"/>
        <s v="손윤혁"/>
        <s v="최채민"/>
        <s v="백도연"/>
        <s v="허민진"/>
        <s v="윤정연"/>
      </sharedItems>
    </cacheField>
    <cacheField name="결제상태" numFmtId="0" sqlType="-9">
      <sharedItems count="2">
        <s v="예정"/>
        <s v="완료"/>
      </sharedItems>
    </cacheField>
    <cacheField name="결제일" numFmtId="0" sqlType="11">
      <sharedItems containsNonDate="0" containsDate="1" containsString="0" containsBlank="1" minDate="2021-03-27T00:00:00" maxDate="2021-08-02T00:00:00" count="19">
        <m/>
        <d v="2021-08-01T00:00:00"/>
        <d v="2021-05-25T00:00:00"/>
        <d v="2021-07-04T00:00:00"/>
        <d v="2021-07-22T00:00:00"/>
        <d v="2021-06-02T00:00:00"/>
        <d v="2021-03-27T00:00:00"/>
        <d v="2021-06-15T00:00:00"/>
        <d v="2021-07-10T00:00:00"/>
        <d v="2021-03-31T00:00:00"/>
        <d v="2021-07-15T00:00:00"/>
        <d v="2021-05-28T00:00:00"/>
        <d v="2021-05-05T00:00:00"/>
        <d v="2021-06-24T00:00:00"/>
        <d v="2021-07-01T00:00:00"/>
        <d v="2021-04-23T00:00:00"/>
        <d v="2021-04-15T00:00:00"/>
        <d v="2021-04-10T00:00:00"/>
        <d v="2021-05-18T00:00:00"/>
      </sharedItems>
    </cacheField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base="4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  <cacheField name="대여일수" numFmtId="0" sqlType="-9">
      <sharedItems count="21">
        <s v="    2박"/>
        <s v="  3박"/>
        <s v="  7박"/>
        <s v="  1박"/>
        <s v="5박"/>
        <s v="    7박"/>
        <s v="  9박"/>
        <s v="  5박"/>
        <s v="  6박"/>
        <s v=" 9박"/>
        <s v="7박"/>
        <s v="2박"/>
        <s v="3박"/>
        <s v="   6박"/>
        <s v="   1박"/>
        <s v=" 4박"/>
        <s v="   3박"/>
        <s v="6박"/>
        <s v="    3박"/>
        <s v="4박"/>
        <s v="1박"/>
      </sharedItems>
    </cacheField>
    <cacheField name="대여기간" numFmtId="0" sqlType="-9">
      <sharedItems count="8">
        <s v="2박/3일"/>
        <s v="3박/4일"/>
        <s v="7박/8일"/>
        <s v="1박/2일"/>
        <s v="5박/6일"/>
        <s v="9박/10일"/>
        <s v="6박/7일"/>
        <s v="4박/5일"/>
      </sharedItems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할인율" numFmtId="0" sqlType="-9">
      <sharedItems containsBlank="1" count="3">
        <m/>
        <s v="0.1"/>
        <s v="0.2"/>
      </sharedItems>
    </cacheField>
    <cacheField name="건설사" numFmtId="0" sqlType="-9">
      <sharedItems count="3">
        <s v="미래건축"/>
        <s v="인형건설"/>
        <s v="재경그룹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  <x v="1"/>
    <x v="1"/>
    <x v="1"/>
  </r>
  <r>
    <x v="2"/>
    <x v="2"/>
    <x v="1"/>
    <x v="0"/>
    <x v="2"/>
    <x v="2"/>
    <x v="2"/>
    <x v="1"/>
    <x v="0"/>
    <x v="1"/>
    <x v="2"/>
    <x v="2"/>
  </r>
  <r>
    <x v="3"/>
    <x v="3"/>
    <x v="0"/>
    <x v="2"/>
    <x v="3"/>
    <x v="3"/>
    <x v="3"/>
    <x v="2"/>
    <x v="1"/>
    <x v="0"/>
    <x v="3"/>
    <x v="3"/>
  </r>
  <r>
    <x v="4"/>
    <x v="4"/>
    <x v="0"/>
    <x v="3"/>
    <x v="4"/>
    <x v="4"/>
    <x v="4"/>
    <x v="2"/>
    <x v="1"/>
    <x v="2"/>
    <x v="4"/>
    <x v="4"/>
  </r>
  <r>
    <x v="5"/>
    <x v="5"/>
    <x v="0"/>
    <x v="4"/>
    <x v="5"/>
    <x v="5"/>
    <x v="2"/>
    <x v="3"/>
    <x v="1"/>
    <x v="1"/>
    <x v="5"/>
    <x v="5"/>
  </r>
  <r>
    <x v="6"/>
    <x v="6"/>
    <x v="1"/>
    <x v="5"/>
    <x v="6"/>
    <x v="6"/>
    <x v="5"/>
    <x v="3"/>
    <x v="1"/>
    <x v="0"/>
    <x v="6"/>
    <x v="5"/>
  </r>
  <r>
    <x v="7"/>
    <x v="7"/>
    <x v="0"/>
    <x v="6"/>
    <x v="7"/>
    <x v="7"/>
    <x v="4"/>
    <x v="0"/>
    <x v="1"/>
    <x v="1"/>
    <x v="7"/>
    <x v="6"/>
  </r>
  <r>
    <x v="8"/>
    <x v="8"/>
    <x v="1"/>
    <x v="0"/>
    <x v="8"/>
    <x v="7"/>
    <x v="4"/>
    <x v="0"/>
    <x v="0"/>
    <x v="1"/>
    <x v="8"/>
    <x v="6"/>
  </r>
  <r>
    <x v="9"/>
    <x v="9"/>
    <x v="0"/>
    <x v="7"/>
    <x v="9"/>
    <x v="8"/>
    <x v="6"/>
    <x v="2"/>
    <x v="1"/>
    <x v="0"/>
    <x v="9"/>
    <x v="7"/>
  </r>
  <r>
    <x v="10"/>
    <x v="10"/>
    <x v="1"/>
    <x v="8"/>
    <x v="10"/>
    <x v="9"/>
    <x v="5"/>
    <x v="1"/>
    <x v="1"/>
    <x v="2"/>
    <x v="10"/>
    <x v="2"/>
  </r>
  <r>
    <x v="11"/>
    <x v="11"/>
    <x v="0"/>
    <x v="9"/>
    <x v="11"/>
    <x v="10"/>
    <x v="2"/>
    <x v="2"/>
    <x v="1"/>
    <x v="2"/>
    <x v="11"/>
    <x v="7"/>
  </r>
  <r>
    <x v="12"/>
    <x v="12"/>
    <x v="1"/>
    <x v="0"/>
    <x v="12"/>
    <x v="11"/>
    <x v="0"/>
    <x v="2"/>
    <x v="0"/>
    <x v="2"/>
    <x v="12"/>
    <x v="8"/>
  </r>
  <r>
    <x v="13"/>
    <x v="13"/>
    <x v="0"/>
    <x v="10"/>
    <x v="13"/>
    <x v="12"/>
    <x v="1"/>
    <x v="1"/>
    <x v="1"/>
    <x v="2"/>
    <x v="13"/>
    <x v="1"/>
  </r>
  <r>
    <x v="14"/>
    <x v="14"/>
    <x v="0"/>
    <x v="0"/>
    <x v="14"/>
    <x v="13"/>
    <x v="6"/>
    <x v="2"/>
    <x v="0"/>
    <x v="2"/>
    <x v="14"/>
    <x v="7"/>
  </r>
  <r>
    <x v="15"/>
    <x v="15"/>
    <x v="1"/>
    <x v="11"/>
    <x v="15"/>
    <x v="3"/>
    <x v="3"/>
    <x v="2"/>
    <x v="1"/>
    <x v="2"/>
    <x v="15"/>
    <x v="3"/>
  </r>
  <r>
    <x v="16"/>
    <x v="16"/>
    <x v="1"/>
    <x v="7"/>
    <x v="16"/>
    <x v="14"/>
    <x v="3"/>
    <x v="3"/>
    <x v="1"/>
    <x v="1"/>
    <x v="16"/>
    <x v="9"/>
  </r>
  <r>
    <x v="17"/>
    <x v="17"/>
    <x v="1"/>
    <x v="12"/>
    <x v="12"/>
    <x v="15"/>
    <x v="7"/>
    <x v="3"/>
    <x v="1"/>
    <x v="0"/>
    <x v="17"/>
    <x v="10"/>
  </r>
  <r>
    <x v="18"/>
    <x v="18"/>
    <x v="1"/>
    <x v="13"/>
    <x v="17"/>
    <x v="0"/>
    <x v="0"/>
    <x v="0"/>
    <x v="2"/>
    <x v="0"/>
    <x v="18"/>
    <x v="0"/>
  </r>
  <r>
    <x v="19"/>
    <x v="19"/>
    <x v="0"/>
    <x v="14"/>
    <x v="18"/>
    <x v="16"/>
    <x v="1"/>
    <x v="1"/>
    <x v="1"/>
    <x v="0"/>
    <x v="19"/>
    <x v="1"/>
  </r>
  <r>
    <x v="20"/>
    <x v="20"/>
    <x v="1"/>
    <x v="15"/>
    <x v="19"/>
    <x v="1"/>
    <x v="1"/>
    <x v="0"/>
    <x v="1"/>
    <x v="1"/>
    <x v="20"/>
    <x v="11"/>
  </r>
  <r>
    <x v="21"/>
    <x v="21"/>
    <x v="1"/>
    <x v="16"/>
    <x v="20"/>
    <x v="17"/>
    <x v="6"/>
    <x v="2"/>
    <x v="1"/>
    <x v="0"/>
    <x v="21"/>
    <x v="7"/>
  </r>
  <r>
    <x v="22"/>
    <x v="22"/>
    <x v="1"/>
    <x v="0"/>
    <x v="21"/>
    <x v="18"/>
    <x v="1"/>
    <x v="3"/>
    <x v="0"/>
    <x v="2"/>
    <x v="22"/>
    <x v="12"/>
  </r>
  <r>
    <x v="23"/>
    <x v="23"/>
    <x v="1"/>
    <x v="0"/>
    <x v="22"/>
    <x v="8"/>
    <x v="6"/>
    <x v="0"/>
    <x v="0"/>
    <x v="2"/>
    <x v="23"/>
    <x v="13"/>
  </r>
  <r>
    <x v="24"/>
    <x v="24"/>
    <x v="0"/>
    <x v="0"/>
    <x v="23"/>
    <x v="15"/>
    <x v="7"/>
    <x v="2"/>
    <x v="0"/>
    <x v="0"/>
    <x v="24"/>
    <x v="14"/>
  </r>
  <r>
    <x v="25"/>
    <x v="25"/>
    <x v="1"/>
    <x v="17"/>
    <x v="24"/>
    <x v="19"/>
    <x v="7"/>
    <x v="0"/>
    <x v="1"/>
    <x v="0"/>
    <x v="25"/>
    <x v="15"/>
  </r>
  <r>
    <x v="26"/>
    <x v="26"/>
    <x v="1"/>
    <x v="18"/>
    <x v="25"/>
    <x v="20"/>
    <x v="3"/>
    <x v="0"/>
    <x v="1"/>
    <x v="2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4EFE86-C93A-4B9A-B96A-CE3CE3AE2817}" name="피벗 테이블1" cacheId="0" dataOnRows="1" applyNumberFormats="0" applyBorderFormats="0" applyFontFormats="0" applyPatternFormats="0" applyAlignmentFormats="0" applyWidthHeightFormats="1" dataCaption="값" missingCaption="*" updatedVersion="6" minRefreshableVersion="3" useAutoFormatting="1" itemPrintTitles="1" mergeItem="1" createdVersion="6" indent="0" compact="0" outline="1" outlineData="1" compactData="0" multipleFieldFilters="0" fieldListSortAscending="1">
  <location ref="B2:H20" firstHeaderRow="1" firstDataRow="2" firstDataCol="2"/>
  <pivotFields count="12">
    <pivotField compact="0" showAll="0"/>
    <pivotField compact="0" showAll="0"/>
    <pivotField compact="0" showAll="0"/>
    <pivotField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/>
    <pivotField compact="0" showAll="0"/>
    <pivotField axis="axisCol" compact="0" showAll="0">
      <items count="5">
        <item x="3"/>
        <item x="2"/>
        <item x="0"/>
        <item x="1"/>
        <item t="default"/>
      </items>
    </pivotField>
    <pivotField compact="0" showAll="0"/>
    <pivotField compact="0" showAll="0"/>
    <pivotField dataField="1" compact="0" showAll="0"/>
    <pivotField dataField="1" compact="0" showAll="0"/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7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10" subtotal="average" baseField="4" baseItem="5" numFmtId="177"/>
    <dataField name="평균 : 대여비용" fld="11" subtotal="average" baseField="4" baseItem="6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zoomScale="70" zoomScaleNormal="70" workbookViewId="0">
      <selection activeCell="Q10" sqref="Q10"/>
    </sheetView>
  </sheetViews>
  <sheetFormatPr defaultRowHeight="17.399999999999999" x14ac:dyDescent="0.4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 x14ac:dyDescent="0.4">
      <c r="A2" s="26" t="s">
        <v>84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4" spans="1:11" x14ac:dyDescent="0.4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x14ac:dyDescent="0.4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 x14ac:dyDescent="0.4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 x14ac:dyDescent="0.4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 x14ac:dyDescent="0.4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 x14ac:dyDescent="0.4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 x14ac:dyDescent="0.4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 x14ac:dyDescent="0.4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 x14ac:dyDescent="0.4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 x14ac:dyDescent="0.4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 x14ac:dyDescent="0.4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 x14ac:dyDescent="0.4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 x14ac:dyDescent="0.4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 x14ac:dyDescent="0.4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 x14ac:dyDescent="0.4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 x14ac:dyDescent="0.4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 x14ac:dyDescent="0.4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 x14ac:dyDescent="0.4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 x14ac:dyDescent="0.4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 x14ac:dyDescent="0.4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 x14ac:dyDescent="0.4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 x14ac:dyDescent="0.4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 x14ac:dyDescent="0.4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 x14ac:dyDescent="0.4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 x14ac:dyDescent="0.4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 x14ac:dyDescent="0.4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 x14ac:dyDescent="0.4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 x14ac:dyDescent="0.4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 x14ac:dyDescent="0.4">
      <c r="A33" s="16" t="s">
        <v>153</v>
      </c>
    </row>
    <row r="34" spans="1:5" x14ac:dyDescent="0.4">
      <c r="A34" t="b">
        <f>AND(ISEVEN(RIGHT($A5,2)),$J5&gt;=100)</f>
        <v>0</v>
      </c>
    </row>
    <row r="36" spans="1:5" x14ac:dyDescent="0.4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 x14ac:dyDescent="0.4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 x14ac:dyDescent="0.4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 x14ac:dyDescent="0.4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 x14ac:dyDescent="0.4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 x14ac:dyDescent="0.4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zoomScale="70" zoomScaleNormal="70" workbookViewId="0">
      <selection activeCell="X28" sqref="X28"/>
    </sheetView>
  </sheetViews>
  <sheetFormatPr defaultRowHeight="17.399999999999999" x14ac:dyDescent="0.4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 x14ac:dyDescent="0.4">
      <c r="A2" t="s">
        <v>85</v>
      </c>
      <c r="N2" t="s">
        <v>86</v>
      </c>
    </row>
    <row r="3" spans="1:20" x14ac:dyDescent="0.4">
      <c r="A3" s="1" t="s">
        <v>0</v>
      </c>
      <c r="B3" s="1" t="s">
        <v>1</v>
      </c>
      <c r="C3" s="22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23" t="s">
        <v>6</v>
      </c>
      <c r="I3" s="6" t="s">
        <v>7</v>
      </c>
      <c r="J3" s="22" t="s">
        <v>8</v>
      </c>
      <c r="K3" s="24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 x14ac:dyDescent="0.4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_xlfn.CONCAT(TRIM($F4),"/",LEFT(TRIM($F4),1)+1,"일")</f>
        <v>3박/4일</v>
      </c>
      <c r="H4" s="1" t="s">
        <v>15</v>
      </c>
      <c r="I4" s="4">
        <f>fn할인율(D4,E4)</f>
        <v>0.1</v>
      </c>
      <c r="J4" s="1" t="s">
        <v>16</v>
      </c>
      <c r="K4" s="1">
        <v>84</v>
      </c>
      <c r="L4" s="5">
        <f>HLOOKUP($K4,$O$14:$T$19,MATCH($H4,$N$16:$N$19,0)+2,TRUE)</f>
        <v>495000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 x14ac:dyDescent="0.4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_xlfn.CONCAT(TRIM($F5),"/",LEFT(TRIM($F5),1)+1,"일")</f>
        <v>4박/5일</v>
      </c>
      <c r="H5" s="1" t="s">
        <v>21</v>
      </c>
      <c r="I5" s="4">
        <f t="shared" ref="I5:I30" si="1">fn할인율(D5,E5)</f>
        <v>0.1</v>
      </c>
      <c r="J5" s="1" t="s">
        <v>16</v>
      </c>
      <c r="K5" s="1">
        <v>103</v>
      </c>
      <c r="L5" s="5">
        <f t="shared" ref="L5:L30" si="2">HLOOKUP($K5,$O$14:$T$19,MATCH($H5,$N$16:$N$19,0)+2,TRUE)</f>
        <v>1071000</v>
      </c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 x14ac:dyDescent="0.4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>
        <f t="shared" si="1"/>
        <v>결제요망</v>
      </c>
      <c r="J6" s="1" t="s">
        <v>16</v>
      </c>
      <c r="K6" s="1">
        <v>109</v>
      </c>
      <c r="L6" s="5">
        <f t="shared" si="2"/>
        <v>714000</v>
      </c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 x14ac:dyDescent="0.4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>
        <f t="shared" si="1"/>
        <v>결제요망</v>
      </c>
      <c r="J7" s="1" t="s">
        <v>30</v>
      </c>
      <c r="K7" s="1">
        <v>158</v>
      </c>
      <c r="L7" s="5">
        <f t="shared" si="2"/>
        <v>990000</v>
      </c>
    </row>
    <row r="8" spans="1:20" x14ac:dyDescent="0.4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>
        <f t="shared" si="1"/>
        <v>0.1</v>
      </c>
      <c r="J8" s="1" t="s">
        <v>16</v>
      </c>
      <c r="K8" s="1">
        <v>57</v>
      </c>
      <c r="L8" s="5">
        <f t="shared" si="2"/>
        <v>428000</v>
      </c>
      <c r="N8" t="s">
        <v>92</v>
      </c>
    </row>
    <row r="9" spans="1:20" x14ac:dyDescent="0.4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>
        <f t="shared" si="1"/>
        <v>0.1</v>
      </c>
      <c r="J9" s="1" t="s">
        <v>16</v>
      </c>
      <c r="K9" s="1">
        <v>152</v>
      </c>
      <c r="L9" s="5">
        <f t="shared" si="2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 x14ac:dyDescent="0.4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>
        <f t="shared" si="1"/>
        <v>결제요망</v>
      </c>
      <c r="J10" s="1" t="s">
        <v>30</v>
      </c>
      <c r="K10" s="1">
        <v>82</v>
      </c>
      <c r="L10" s="5">
        <f t="shared" si="2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 x14ac:dyDescent="0.4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>
        <f t="shared" si="1"/>
        <v>0.1</v>
      </c>
      <c r="J11" s="1" t="s">
        <v>16</v>
      </c>
      <c r="K11" s="1">
        <v>43</v>
      </c>
      <c r="L11" s="5">
        <f t="shared" si="2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 x14ac:dyDescent="0.4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>
        <f t="shared" si="1"/>
        <v>결제요망</v>
      </c>
      <c r="J12" s="1" t="s">
        <v>30</v>
      </c>
      <c r="K12" s="1">
        <v>63</v>
      </c>
      <c r="L12" s="5">
        <f t="shared" si="2"/>
        <v>342000</v>
      </c>
    </row>
    <row r="13" spans="1:20" x14ac:dyDescent="0.4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>
        <f t="shared" si="1"/>
        <v>결제요망</v>
      </c>
      <c r="J13" s="1" t="s">
        <v>47</v>
      </c>
      <c r="K13" s="1">
        <v>173</v>
      </c>
      <c r="L13" s="5">
        <f t="shared" si="2"/>
        <v>908000</v>
      </c>
      <c r="N13" s="25" t="s">
        <v>98</v>
      </c>
    </row>
    <row r="14" spans="1:20" x14ac:dyDescent="0.4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>
        <f t="shared" si="1"/>
        <v>0.1</v>
      </c>
      <c r="J14" s="1" t="s">
        <v>16</v>
      </c>
      <c r="K14" s="1">
        <v>151</v>
      </c>
      <c r="L14" s="5">
        <f t="shared" si="2"/>
        <v>990000</v>
      </c>
      <c r="N14" s="2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 x14ac:dyDescent="0.4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>
        <f t="shared" si="1"/>
        <v>0.1</v>
      </c>
      <c r="J15" s="1" t="s">
        <v>30</v>
      </c>
      <c r="K15" s="1">
        <v>88</v>
      </c>
      <c r="L15" s="5">
        <f t="shared" si="2"/>
        <v>495000</v>
      </c>
      <c r="N15" s="2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 x14ac:dyDescent="0.4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>
        <f t="shared" si="1"/>
        <v>0.1</v>
      </c>
      <c r="J16" s="1" t="s">
        <v>47</v>
      </c>
      <c r="K16" s="1">
        <v>133</v>
      </c>
      <c r="L16" s="5">
        <f t="shared" si="2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 x14ac:dyDescent="0.4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>
        <f t="shared" si="1"/>
        <v>0.1</v>
      </c>
      <c r="J17" s="1" t="s">
        <v>30</v>
      </c>
      <c r="K17" s="1">
        <v>39</v>
      </c>
      <c r="L17" s="5">
        <f t="shared" si="2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 x14ac:dyDescent="0.4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>
        <f t="shared" si="1"/>
        <v>0.1</v>
      </c>
      <c r="J18" s="1" t="s">
        <v>47</v>
      </c>
      <c r="K18" s="1">
        <v>39</v>
      </c>
      <c r="L18" s="5">
        <f t="shared" si="2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 x14ac:dyDescent="0.4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>
        <f t="shared" si="1"/>
        <v>0.1</v>
      </c>
      <c r="J19" s="1" t="s">
        <v>30</v>
      </c>
      <c r="K19" s="1">
        <v>36</v>
      </c>
      <c r="L19" s="5">
        <f t="shared" si="2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 x14ac:dyDescent="0.4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>
        <f t="shared" si="1"/>
        <v>0.1</v>
      </c>
      <c r="J20" s="1" t="s">
        <v>16</v>
      </c>
      <c r="K20" s="1">
        <v>219</v>
      </c>
      <c r="L20" s="5">
        <f t="shared" si="2"/>
        <v>1485000</v>
      </c>
    </row>
    <row r="21" spans="1:20" x14ac:dyDescent="0.4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>
        <f t="shared" si="1"/>
        <v>0.1</v>
      </c>
      <c r="J21" s="1" t="s">
        <v>30</v>
      </c>
      <c r="K21" s="1">
        <v>174</v>
      </c>
      <c r="L21" s="5">
        <f t="shared" si="2"/>
        <v>990000</v>
      </c>
    </row>
    <row r="22" spans="1:20" x14ac:dyDescent="0.4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>
        <f t="shared" si="1"/>
        <v>0.1</v>
      </c>
      <c r="J22" s="1" t="s">
        <v>30</v>
      </c>
      <c r="K22" s="1">
        <v>218</v>
      </c>
      <c r="L22" s="5">
        <f t="shared" si="2"/>
        <v>908000</v>
      </c>
    </row>
    <row r="23" spans="1:20" x14ac:dyDescent="0.4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>
        <f t="shared" si="1"/>
        <v>0.1</v>
      </c>
      <c r="J23" s="1" t="s">
        <v>47</v>
      </c>
      <c r="K23" s="1">
        <v>90</v>
      </c>
      <c r="L23" s="5">
        <f t="shared" si="2"/>
        <v>675000</v>
      </c>
    </row>
    <row r="24" spans="1:20" x14ac:dyDescent="0.4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>
        <f t="shared" si="1"/>
        <v>결제요망</v>
      </c>
      <c r="J24" s="1" t="s">
        <v>47</v>
      </c>
      <c r="K24" s="1">
        <v>132</v>
      </c>
      <c r="L24" s="5">
        <f t="shared" si="2"/>
        <v>1080000</v>
      </c>
    </row>
    <row r="25" spans="1:20" x14ac:dyDescent="0.4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>
        <f t="shared" si="1"/>
        <v>0.1</v>
      </c>
      <c r="J25" s="1" t="s">
        <v>47</v>
      </c>
      <c r="K25" s="1">
        <v>188</v>
      </c>
      <c r="L25" s="5">
        <f t="shared" si="2"/>
        <v>1485000</v>
      </c>
    </row>
    <row r="26" spans="1:20" x14ac:dyDescent="0.4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>
        <f t="shared" si="1"/>
        <v>0.1</v>
      </c>
      <c r="J26" s="1" t="s">
        <v>30</v>
      </c>
      <c r="K26" s="1">
        <v>127</v>
      </c>
      <c r="L26" s="5">
        <f t="shared" si="2"/>
        <v>864000</v>
      </c>
    </row>
    <row r="27" spans="1:20" x14ac:dyDescent="0.4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>
        <f t="shared" si="1"/>
        <v>0.1</v>
      </c>
      <c r="J27" s="1" t="s">
        <v>47</v>
      </c>
      <c r="K27" s="1">
        <v>85</v>
      </c>
      <c r="L27" s="5">
        <f t="shared" si="2"/>
        <v>495000</v>
      </c>
    </row>
    <row r="28" spans="1:20" x14ac:dyDescent="0.4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>
        <f t="shared" si="1"/>
        <v>결제요망</v>
      </c>
      <c r="J28" s="1" t="s">
        <v>30</v>
      </c>
      <c r="K28" s="1">
        <v>153</v>
      </c>
      <c r="L28" s="5">
        <f t="shared" si="2"/>
        <v>1238000</v>
      </c>
    </row>
    <row r="29" spans="1:20" x14ac:dyDescent="0.4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>
        <f t="shared" si="1"/>
        <v>0.1</v>
      </c>
      <c r="J29" s="1" t="s">
        <v>16</v>
      </c>
      <c r="K29" s="1">
        <v>112</v>
      </c>
      <c r="L29" s="5">
        <f t="shared" si="2"/>
        <v>893000</v>
      </c>
    </row>
    <row r="30" spans="1:20" x14ac:dyDescent="0.4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>
        <f t="shared" si="1"/>
        <v>결제요망</v>
      </c>
      <c r="J30" s="1" t="s">
        <v>16</v>
      </c>
      <c r="K30" s="1">
        <v>64</v>
      </c>
      <c r="L30" s="5">
        <f t="shared" si="2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J16" sqref="J16"/>
    </sheetView>
  </sheetViews>
  <sheetFormatPr defaultRowHeight="17.399999999999999" x14ac:dyDescent="0.4"/>
  <cols>
    <col min="1" max="1" width="3.59765625" customWidth="1"/>
    <col min="2" max="2" width="21.5" bestFit="1" customWidth="1"/>
    <col min="3" max="3" width="14.09765625" bestFit="1" customWidth="1"/>
    <col min="4" max="7" width="12.59765625" bestFit="1" customWidth="1"/>
    <col min="8" max="8" width="8.5" bestFit="1" customWidth="1"/>
    <col min="9" max="9" width="9.3984375" bestFit="1" customWidth="1"/>
    <col min="10" max="10" width="14.19921875" bestFit="1" customWidth="1"/>
    <col min="11" max="12" width="18.796875" bestFit="1" customWidth="1"/>
  </cols>
  <sheetData>
    <row r="2" spans="2:8" x14ac:dyDescent="0.4">
      <c r="B2" s="12"/>
      <c r="C2" s="12"/>
      <c r="D2" s="18" t="s">
        <v>6</v>
      </c>
      <c r="E2" s="12"/>
      <c r="F2" s="12"/>
      <c r="G2" s="12"/>
      <c r="H2" s="12"/>
    </row>
    <row r="3" spans="2:8" x14ac:dyDescent="0.4">
      <c r="B3" s="18" t="s">
        <v>4</v>
      </c>
      <c r="C3" s="18" t="s">
        <v>160</v>
      </c>
      <c r="D3" s="19" t="s">
        <v>21</v>
      </c>
      <c r="E3" s="19" t="s">
        <v>25</v>
      </c>
      <c r="F3" s="19" t="s">
        <v>34</v>
      </c>
      <c r="G3" s="19" t="s">
        <v>15</v>
      </c>
      <c r="H3" s="19" t="s">
        <v>154</v>
      </c>
    </row>
    <row r="4" spans="2:8" x14ac:dyDescent="0.4">
      <c r="B4" s="12" t="s">
        <v>155</v>
      </c>
      <c r="C4" s="12"/>
      <c r="D4" s="17"/>
      <c r="E4" s="17"/>
      <c r="F4" s="17"/>
      <c r="G4" s="17"/>
      <c r="H4" s="17"/>
    </row>
    <row r="5" spans="2:8" x14ac:dyDescent="0.4">
      <c r="B5" s="12"/>
      <c r="C5" s="12" t="s">
        <v>161</v>
      </c>
      <c r="D5" s="17" t="s">
        <v>165</v>
      </c>
      <c r="E5" s="17">
        <v>144.66666666666666</v>
      </c>
      <c r="F5" s="17">
        <v>118.33333333333333</v>
      </c>
      <c r="G5" s="17" t="s">
        <v>165</v>
      </c>
      <c r="H5" s="17">
        <v>131.5</v>
      </c>
    </row>
    <row r="6" spans="2:8" x14ac:dyDescent="0.4">
      <c r="B6" s="12"/>
      <c r="C6" s="12" t="s">
        <v>163</v>
      </c>
      <c r="D6" s="17" t="s">
        <v>165</v>
      </c>
      <c r="E6" s="17">
        <v>898000</v>
      </c>
      <c r="F6" s="17">
        <v>945000</v>
      </c>
      <c r="G6" s="17" t="s">
        <v>165</v>
      </c>
      <c r="H6" s="17">
        <v>921500</v>
      </c>
    </row>
    <row r="7" spans="2:8" x14ac:dyDescent="0.4">
      <c r="B7" s="12" t="s">
        <v>156</v>
      </c>
      <c r="C7" s="12"/>
      <c r="D7" s="17"/>
      <c r="E7" s="17"/>
      <c r="F7" s="17"/>
      <c r="G7" s="17"/>
      <c r="H7" s="17"/>
    </row>
    <row r="8" spans="2:8" x14ac:dyDescent="0.4">
      <c r="B8" s="12"/>
      <c r="C8" s="12" t="s">
        <v>161</v>
      </c>
      <c r="D8" s="17">
        <v>103</v>
      </c>
      <c r="E8" s="17">
        <v>49.5</v>
      </c>
      <c r="F8" s="17">
        <v>132.5</v>
      </c>
      <c r="G8" s="17" t="s">
        <v>165</v>
      </c>
      <c r="H8" s="17">
        <v>93.4</v>
      </c>
    </row>
    <row r="9" spans="2:8" x14ac:dyDescent="0.4">
      <c r="B9" s="12"/>
      <c r="C9" s="12" t="s">
        <v>163</v>
      </c>
      <c r="D9" s="17">
        <v>1071000</v>
      </c>
      <c r="E9" s="17">
        <v>231000</v>
      </c>
      <c r="F9" s="17">
        <v>1065500</v>
      </c>
      <c r="G9" s="17" t="s">
        <v>165</v>
      </c>
      <c r="H9" s="17">
        <v>732800</v>
      </c>
    </row>
    <row r="10" spans="2:8" x14ac:dyDescent="0.4">
      <c r="B10" s="12" t="s">
        <v>157</v>
      </c>
      <c r="C10" s="12"/>
      <c r="D10" s="17"/>
      <c r="E10" s="17"/>
      <c r="F10" s="17"/>
      <c r="G10" s="17"/>
      <c r="H10" s="17"/>
    </row>
    <row r="11" spans="2:8" x14ac:dyDescent="0.4">
      <c r="B11" s="12"/>
      <c r="C11" s="12" t="s">
        <v>161</v>
      </c>
      <c r="D11" s="17">
        <v>150.5</v>
      </c>
      <c r="E11" s="17">
        <v>97.5</v>
      </c>
      <c r="F11" s="17">
        <v>53.333333333333336</v>
      </c>
      <c r="G11" s="17">
        <v>173</v>
      </c>
      <c r="H11" s="17">
        <v>103.625</v>
      </c>
    </row>
    <row r="12" spans="2:8" x14ac:dyDescent="0.4">
      <c r="B12" s="12"/>
      <c r="C12" s="12" t="s">
        <v>163</v>
      </c>
      <c r="D12" s="17">
        <v>1147500</v>
      </c>
      <c r="E12" s="17">
        <v>555000</v>
      </c>
      <c r="F12" s="17">
        <v>335333.33333333331</v>
      </c>
      <c r="G12" s="17">
        <v>908000</v>
      </c>
      <c r="H12" s="17">
        <v>664875</v>
      </c>
    </row>
    <row r="13" spans="2:8" x14ac:dyDescent="0.4">
      <c r="B13" s="12" t="s">
        <v>158</v>
      </c>
      <c r="C13" s="12"/>
      <c r="D13" s="17"/>
      <c r="E13" s="17"/>
      <c r="F13" s="17"/>
      <c r="G13" s="17"/>
      <c r="H13" s="17"/>
    </row>
    <row r="14" spans="2:8" x14ac:dyDescent="0.4">
      <c r="B14" s="12"/>
      <c r="C14" s="12" t="s">
        <v>161</v>
      </c>
      <c r="D14" s="17">
        <v>39</v>
      </c>
      <c r="E14" s="17">
        <v>127</v>
      </c>
      <c r="F14" s="17" t="s">
        <v>165</v>
      </c>
      <c r="G14" s="17">
        <v>86</v>
      </c>
      <c r="H14" s="17">
        <v>84.5</v>
      </c>
    </row>
    <row r="15" spans="2:8" x14ac:dyDescent="0.4">
      <c r="B15" s="12"/>
      <c r="C15" s="12" t="s">
        <v>163</v>
      </c>
      <c r="D15" s="17">
        <v>180000</v>
      </c>
      <c r="E15" s="17">
        <v>864000</v>
      </c>
      <c r="F15" s="17" t="s">
        <v>165</v>
      </c>
      <c r="G15" s="17">
        <v>495000</v>
      </c>
      <c r="H15" s="17">
        <v>508500</v>
      </c>
    </row>
    <row r="16" spans="2:8" x14ac:dyDescent="0.4">
      <c r="B16" s="12" t="s">
        <v>159</v>
      </c>
      <c r="C16" s="12"/>
      <c r="D16" s="17"/>
      <c r="E16" s="17"/>
      <c r="F16" s="17"/>
      <c r="G16" s="17"/>
      <c r="H16" s="17"/>
    </row>
    <row r="17" spans="2:8" x14ac:dyDescent="0.4">
      <c r="B17" s="12"/>
      <c r="C17" s="12" t="s">
        <v>161</v>
      </c>
      <c r="D17" s="17">
        <v>188</v>
      </c>
      <c r="E17" s="17">
        <v>158</v>
      </c>
      <c r="F17" s="17" t="s">
        <v>165</v>
      </c>
      <c r="G17" s="17">
        <v>151.5</v>
      </c>
      <c r="H17" s="17">
        <v>162.25</v>
      </c>
    </row>
    <row r="18" spans="2:8" x14ac:dyDescent="0.4">
      <c r="B18" s="12"/>
      <c r="C18" s="12" t="s">
        <v>163</v>
      </c>
      <c r="D18" s="17">
        <v>1485000</v>
      </c>
      <c r="E18" s="17">
        <v>990000</v>
      </c>
      <c r="F18" s="17" t="s">
        <v>165</v>
      </c>
      <c r="G18" s="17">
        <v>701500</v>
      </c>
      <c r="H18" s="17">
        <v>969500</v>
      </c>
    </row>
    <row r="19" spans="2:8" x14ac:dyDescent="0.4">
      <c r="B19" s="12" t="s">
        <v>162</v>
      </c>
      <c r="C19" s="12"/>
      <c r="D19" s="17">
        <v>126.2</v>
      </c>
      <c r="E19" s="17">
        <v>112.55555555555556</v>
      </c>
      <c r="F19" s="17">
        <v>97.5</v>
      </c>
      <c r="G19" s="17">
        <v>129.6</v>
      </c>
      <c r="H19" s="17">
        <v>113.77777777777777</v>
      </c>
    </row>
    <row r="20" spans="2:8" x14ac:dyDescent="0.4">
      <c r="B20" s="12" t="s">
        <v>164</v>
      </c>
      <c r="C20" s="12"/>
      <c r="D20" s="17">
        <v>1006200</v>
      </c>
      <c r="E20" s="17">
        <v>680000</v>
      </c>
      <c r="F20" s="17">
        <v>746500</v>
      </c>
      <c r="G20" s="17">
        <v>660200</v>
      </c>
      <c r="H20" s="17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O12" sqref="O12"/>
    </sheetView>
  </sheetViews>
  <sheetFormatPr defaultRowHeight="17.399999999999999" x14ac:dyDescent="0.4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 x14ac:dyDescent="0.4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 x14ac:dyDescent="0.4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 x14ac:dyDescent="0.4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 x14ac:dyDescent="0.4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 x14ac:dyDescent="0.4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 x14ac:dyDescent="0.4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 x14ac:dyDescent="0.4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 x14ac:dyDescent="0.4">
      <c r="B8" s="9"/>
      <c r="C8" s="10"/>
      <c r="D8" s="10"/>
      <c r="E8" s="10"/>
      <c r="G8" s="9"/>
      <c r="H8" s="9"/>
      <c r="I8" s="9"/>
      <c r="J8" s="9"/>
    </row>
    <row r="9" spans="2:10" x14ac:dyDescent="0.4">
      <c r="B9" s="9"/>
      <c r="C9" s="9"/>
      <c r="D9" s="9"/>
      <c r="E9" s="9"/>
      <c r="F9" s="9"/>
      <c r="G9" s="9"/>
      <c r="H9" s="9"/>
      <c r="I9" s="9"/>
      <c r="J9" s="9"/>
    </row>
    <row r="10" spans="2:10" x14ac:dyDescent="0.4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 x14ac:dyDescent="0.4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 x14ac:dyDescent="0.4">
      <c r="B12" s="1" t="s">
        <v>121</v>
      </c>
      <c r="C12" s="20">
        <v>151012.5</v>
      </c>
      <c r="D12" s="20">
        <v>87051.5</v>
      </c>
      <c r="E12" s="20">
        <v>106651.5</v>
      </c>
      <c r="F12" s="9"/>
      <c r="G12" s="9"/>
      <c r="H12" s="9"/>
      <c r="I12" s="9"/>
      <c r="J12" s="9"/>
    </row>
    <row r="13" spans="2:10" x14ac:dyDescent="0.4">
      <c r="B13" s="1" t="s">
        <v>116</v>
      </c>
      <c r="C13" s="20">
        <v>101774</v>
      </c>
      <c r="D13" s="20">
        <v>83765</v>
      </c>
      <c r="E13" s="20">
        <v>96721</v>
      </c>
      <c r="F13" s="9"/>
      <c r="G13" s="9"/>
      <c r="H13" s="9"/>
      <c r="I13" s="9"/>
      <c r="J13" s="9"/>
    </row>
    <row r="14" spans="2:10" x14ac:dyDescent="0.4">
      <c r="B14" s="1" t="s">
        <v>117</v>
      </c>
      <c r="C14" s="20">
        <v>106827</v>
      </c>
      <c r="D14" s="20">
        <v>63584</v>
      </c>
      <c r="E14" s="20">
        <v>80202</v>
      </c>
      <c r="F14" s="9"/>
      <c r="G14" s="9"/>
      <c r="H14" s="9"/>
      <c r="I14" s="9"/>
      <c r="J14" s="9"/>
    </row>
    <row r="15" spans="2:10" x14ac:dyDescent="0.4">
      <c r="B15" s="1" t="s">
        <v>120</v>
      </c>
      <c r="C15" s="20">
        <v>76324</v>
      </c>
      <c r="D15" s="20">
        <v>84321</v>
      </c>
      <c r="E15" s="20">
        <v>61351</v>
      </c>
      <c r="F15" s="9"/>
    </row>
    <row r="16" spans="2:10" x14ac:dyDescent="0.4">
      <c r="B16" s="1" t="s">
        <v>118</v>
      </c>
      <c r="C16" s="20">
        <v>117270</v>
      </c>
      <c r="D16" s="20">
        <v>99273.5</v>
      </c>
      <c r="E16" s="20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674EC828-C4FF-42F1-8769-FD4BF0917223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zoomScale="70" zoomScaleNormal="70" workbookViewId="0">
      <selection activeCell="K26" sqref="K26"/>
    </sheetView>
  </sheetViews>
  <sheetFormatPr defaultRowHeight="17.399999999999999" x14ac:dyDescent="0.4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 x14ac:dyDescent="0.4">
      <c r="A2" t="s">
        <v>125</v>
      </c>
      <c r="E2" t="s">
        <v>126</v>
      </c>
    </row>
    <row r="3" spans="1:7" x14ac:dyDescent="0.4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 x14ac:dyDescent="0.4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 x14ac:dyDescent="0.4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 x14ac:dyDescent="0.4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 x14ac:dyDescent="0.4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 x14ac:dyDescent="0.4">
      <c r="A9" t="s">
        <v>134</v>
      </c>
      <c r="E9" t="s">
        <v>135</v>
      </c>
    </row>
    <row r="10" spans="1:7" x14ac:dyDescent="0.4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 x14ac:dyDescent="0.4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 x14ac:dyDescent="0.4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 x14ac:dyDescent="0.4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 x14ac:dyDescent="0.4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zoomScale="70" zoomScaleNormal="70" workbookViewId="0">
      <selection activeCell="N30" sqref="N30"/>
    </sheetView>
  </sheetViews>
  <sheetFormatPr defaultRowHeight="17.399999999999999" x14ac:dyDescent="0.4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 x14ac:dyDescent="0.4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x14ac:dyDescent="0.4">
      <c r="A3" s="1" t="s">
        <v>11</v>
      </c>
      <c r="B3" s="2" t="s">
        <v>12</v>
      </c>
      <c r="C3" s="3">
        <v>44400</v>
      </c>
      <c r="D3" s="21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 x14ac:dyDescent="0.4">
      <c r="A4" s="1" t="s">
        <v>17</v>
      </c>
      <c r="B4" s="2" t="s">
        <v>18</v>
      </c>
      <c r="C4" s="3">
        <v>44336</v>
      </c>
      <c r="D4" s="21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 x14ac:dyDescent="0.4">
      <c r="A5" s="1" t="s">
        <v>22</v>
      </c>
      <c r="B5" s="2" t="s">
        <v>23</v>
      </c>
      <c r="C5" s="3">
        <v>44304</v>
      </c>
      <c r="D5" s="21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 x14ac:dyDescent="0.4">
      <c r="A6" s="1" t="s">
        <v>27</v>
      </c>
      <c r="B6" s="2" t="s">
        <v>28</v>
      </c>
      <c r="C6" s="3">
        <v>44434</v>
      </c>
      <c r="D6" s="21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 x14ac:dyDescent="0.4">
      <c r="A7" s="1" t="s">
        <v>31</v>
      </c>
      <c r="B7" s="2" t="s">
        <v>32</v>
      </c>
      <c r="C7" s="3">
        <v>44356</v>
      </c>
      <c r="D7" s="21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 x14ac:dyDescent="0.4">
      <c r="A8" s="1" t="s">
        <v>35</v>
      </c>
      <c r="B8" s="2" t="s">
        <v>36</v>
      </c>
      <c r="C8" s="3">
        <v>44366</v>
      </c>
      <c r="D8" s="21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 x14ac:dyDescent="0.4">
      <c r="A9" s="1" t="s">
        <v>37</v>
      </c>
      <c r="B9" s="2" t="s">
        <v>38</v>
      </c>
      <c r="C9" s="3">
        <v>44363</v>
      </c>
      <c r="D9" s="21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 x14ac:dyDescent="0.4">
      <c r="A10" s="1" t="s">
        <v>39</v>
      </c>
      <c r="B10" s="2" t="s">
        <v>40</v>
      </c>
      <c r="C10" s="3">
        <v>44353</v>
      </c>
      <c r="D10" s="21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 x14ac:dyDescent="0.4">
      <c r="A11" s="1" t="s">
        <v>42</v>
      </c>
      <c r="B11" s="2" t="s">
        <v>43</v>
      </c>
      <c r="C11" s="3">
        <v>44336</v>
      </c>
      <c r="D11" s="21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 x14ac:dyDescent="0.4">
      <c r="A12" s="1" t="s">
        <v>44</v>
      </c>
      <c r="B12" s="2" t="s">
        <v>45</v>
      </c>
      <c r="C12" s="3">
        <v>44364</v>
      </c>
      <c r="D12" s="21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 x14ac:dyDescent="0.4">
      <c r="A13" s="1" t="s">
        <v>48</v>
      </c>
      <c r="B13" s="2" t="s">
        <v>49</v>
      </c>
      <c r="C13" s="3">
        <v>44308</v>
      </c>
      <c r="D13" s="21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 x14ac:dyDescent="0.4">
      <c r="A14" s="1" t="s">
        <v>50</v>
      </c>
      <c r="B14" s="2" t="s">
        <v>51</v>
      </c>
      <c r="C14" s="3">
        <v>44402</v>
      </c>
      <c r="D14" s="21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 x14ac:dyDescent="0.4">
      <c r="A15" s="1" t="s">
        <v>52</v>
      </c>
      <c r="B15" s="2" t="s">
        <v>53</v>
      </c>
      <c r="C15" s="3">
        <v>44299</v>
      </c>
      <c r="D15" s="21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 x14ac:dyDescent="0.4">
      <c r="A16" s="1" t="s">
        <v>55</v>
      </c>
      <c r="B16" s="2" t="s">
        <v>56</v>
      </c>
      <c r="C16" s="3">
        <v>44357</v>
      </c>
      <c r="D16" s="21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 x14ac:dyDescent="0.4">
      <c r="A17" s="1" t="s">
        <v>57</v>
      </c>
      <c r="B17" s="2" t="s">
        <v>58</v>
      </c>
      <c r="C17" s="3">
        <v>44391</v>
      </c>
      <c r="D17" s="21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 x14ac:dyDescent="0.4">
      <c r="A18" s="1" t="s">
        <v>59</v>
      </c>
      <c r="B18" s="2" t="s">
        <v>60</v>
      </c>
      <c r="C18" s="3">
        <v>44324</v>
      </c>
      <c r="D18" s="21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 x14ac:dyDescent="0.4">
      <c r="A19" s="1" t="s">
        <v>61</v>
      </c>
      <c r="B19" s="2" t="s">
        <v>62</v>
      </c>
      <c r="C19" s="3">
        <v>44374</v>
      </c>
      <c r="D19" s="21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 x14ac:dyDescent="0.4">
      <c r="A20" s="1" t="s">
        <v>64</v>
      </c>
      <c r="B20" s="2" t="s">
        <v>65</v>
      </c>
      <c r="C20" s="3">
        <v>44289</v>
      </c>
      <c r="D20" s="21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 x14ac:dyDescent="0.4">
      <c r="A21" s="1" t="s">
        <v>66</v>
      </c>
      <c r="B21" s="2" t="s">
        <v>67</v>
      </c>
      <c r="C21" s="3">
        <v>44409</v>
      </c>
      <c r="D21" s="21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 x14ac:dyDescent="0.4">
      <c r="A22" s="1" t="s">
        <v>68</v>
      </c>
      <c r="B22" s="2" t="s">
        <v>69</v>
      </c>
      <c r="C22" s="3">
        <v>44295</v>
      </c>
      <c r="D22" s="21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 x14ac:dyDescent="0.4">
      <c r="A23" s="1" t="s">
        <v>70</v>
      </c>
      <c r="B23" s="2" t="s">
        <v>71</v>
      </c>
      <c r="C23" s="3">
        <v>44307</v>
      </c>
      <c r="D23" s="21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 x14ac:dyDescent="0.4">
      <c r="A24" s="1" t="s">
        <v>72</v>
      </c>
      <c r="B24" s="2" t="s">
        <v>73</v>
      </c>
      <c r="C24" s="3">
        <v>44420</v>
      </c>
      <c r="D24" s="21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 x14ac:dyDescent="0.4">
      <c r="A25" s="1" t="s">
        <v>74</v>
      </c>
      <c r="B25" s="2" t="s">
        <v>75</v>
      </c>
      <c r="C25" s="3">
        <v>44385</v>
      </c>
      <c r="D25" s="21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 x14ac:dyDescent="0.4">
      <c r="A26" s="1" t="s">
        <v>76</v>
      </c>
      <c r="B26" s="2" t="s">
        <v>77</v>
      </c>
      <c r="C26" s="3">
        <v>44432</v>
      </c>
      <c r="D26" s="21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 x14ac:dyDescent="0.4">
      <c r="A27" s="1" t="s">
        <v>78</v>
      </c>
      <c r="B27" s="2" t="s">
        <v>79</v>
      </c>
      <c r="C27" s="3">
        <v>44334</v>
      </c>
      <c r="D27" s="21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 x14ac:dyDescent="0.4">
      <c r="A28" s="1" t="s">
        <v>80</v>
      </c>
      <c r="B28" s="2" t="s">
        <v>81</v>
      </c>
      <c r="C28" s="3">
        <v>44317</v>
      </c>
      <c r="D28" s="21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 x14ac:dyDescent="0.4">
      <c r="A29" s="1" t="s">
        <v>82</v>
      </c>
      <c r="B29" s="2" t="s">
        <v>83</v>
      </c>
      <c r="C29" s="3">
        <v>44350</v>
      </c>
      <c r="D29" s="21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tabSelected="1" workbookViewId="0">
      <selection activeCell="F20" sqref="F20"/>
    </sheetView>
  </sheetViews>
  <sheetFormatPr defaultRowHeight="17.399999999999999" x14ac:dyDescent="0.4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 x14ac:dyDescent="0.4">
      <c r="B2" s="12"/>
      <c r="C2" s="12"/>
      <c r="D2" s="12"/>
      <c r="E2" s="12"/>
    </row>
    <row r="3" spans="2:9" x14ac:dyDescent="0.4">
      <c r="B3" s="12"/>
      <c r="C3" s="12"/>
      <c r="D3" s="12"/>
      <c r="E3" s="12"/>
    </row>
    <row r="4" spans="2:9" x14ac:dyDescent="0.4">
      <c r="B4" t="s">
        <v>85</v>
      </c>
      <c r="C4" s="12"/>
      <c r="D4" s="13"/>
      <c r="E4" s="12"/>
    </row>
    <row r="5" spans="2:9" x14ac:dyDescent="0.4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 x14ac:dyDescent="0.4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 x14ac:dyDescent="0.4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 x14ac:dyDescent="0.4">
      <c r="B8" s="1"/>
      <c r="C8" s="5"/>
      <c r="D8" s="1"/>
      <c r="E8" s="1"/>
      <c r="F8" s="5"/>
      <c r="H8" s="4" t="s">
        <v>150</v>
      </c>
      <c r="I8" s="5">
        <v>33000</v>
      </c>
    </row>
    <row r="9" spans="2:9" x14ac:dyDescent="0.4">
      <c r="B9" s="1"/>
      <c r="C9" s="5"/>
      <c r="D9" s="1"/>
      <c r="E9" s="1"/>
      <c r="F9" s="5"/>
      <c r="H9" s="4" t="s">
        <v>151</v>
      </c>
      <c r="I9" s="5">
        <v>36000</v>
      </c>
    </row>
    <row r="10" spans="2:9" x14ac:dyDescent="0.4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 x14ac:dyDescent="0.4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 x14ac:dyDescent="0.4">
      <c r="B12" s="1"/>
      <c r="C12" s="5"/>
      <c r="D12" s="1"/>
      <c r="E12" s="1"/>
      <c r="F12" s="5"/>
    </row>
    <row r="13" spans="2:9" x14ac:dyDescent="0.4">
      <c r="B13" s="1"/>
      <c r="C13" s="5"/>
      <c r="D13" s="1"/>
      <c r="E13" s="1"/>
      <c r="F13" s="5"/>
    </row>
    <row r="14" spans="2:9" x14ac:dyDescent="0.4">
      <c r="B14" s="1"/>
      <c r="C14" s="5"/>
      <c r="D14" s="1"/>
      <c r="E14" s="1"/>
      <c r="F14" s="5"/>
    </row>
    <row r="15" spans="2:9" x14ac:dyDescent="0.4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EKR</cp:lastModifiedBy>
  <cp:lastPrinted>2024-11-14T12:56:15Z</cp:lastPrinted>
  <dcterms:created xsi:type="dcterms:W3CDTF">2023-07-14T11:40:39Z</dcterms:created>
  <dcterms:modified xsi:type="dcterms:W3CDTF">2024-11-14T13:38:59Z</dcterms:modified>
</cp:coreProperties>
</file>