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2024 컴활 1급\2024_총정리_컴활1급실기_학습자료_240719 update\길벗컴활1급총정리\엑셀\모의\"/>
    </mc:Choice>
  </mc:AlternateContent>
  <xr:revisionPtr revIDLastSave="0" documentId="13_ncr:1_{69AAD142-47A7-45FD-A56D-D89DF6F728DE}" xr6:coauthVersionLast="47" xr6:coauthVersionMax="47" xr10:uidLastSave="{00000000-0000-0000-0000-000000000000}"/>
  <bookViews>
    <workbookView xWindow="-120" yWindow="-120" windowWidth="20730" windowHeight="11160" firstSheet="1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8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O11" i="2" a="1"/>
  <c r="O11" i="2" s="1"/>
  <c r="P11" i="2" a="1"/>
  <c r="P11" i="2" s="1"/>
  <c r="Q11" i="2" a="1"/>
  <c r="Q11" i="2" s="1"/>
  <c r="P10" i="2" a="1"/>
  <c r="P10" i="2" s="1"/>
  <c r="Q10" i="2" a="1"/>
  <c r="Q10" i="2" s="1"/>
  <c r="O10" i="2" a="1"/>
  <c r="O10" i="2" s="1"/>
  <c r="O5" i="2" a="1"/>
  <c r="O5" i="2" s="1"/>
  <c r="P5" i="2" a="1"/>
  <c r="P5" i="2"/>
  <c r="Q5" i="2" a="1"/>
  <c r="Q5" i="2" s="1"/>
  <c r="R5" i="2" a="1"/>
  <c r="R5" i="2"/>
  <c r="O6" i="2" a="1"/>
  <c r="O6" i="2" s="1"/>
  <c r="P6" i="2" a="1"/>
  <c r="P6" i="2"/>
  <c r="Q6" i="2" a="1"/>
  <c r="Q6" i="2" s="1"/>
  <c r="R6" i="2" a="1"/>
  <c r="R6" i="2"/>
  <c r="P4" i="2" a="1"/>
  <c r="P4" i="2" s="1"/>
  <c r="Q4" i="2" a="1"/>
  <c r="Q4" i="2" s="1"/>
  <c r="R4" i="2" a="1"/>
  <c r="R4" i="2" s="1"/>
  <c r="O4" i="2" a="1"/>
  <c r="O4" i="2" s="1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/>
  <c r="I9" i="2"/>
  <c r="I13" i="2"/>
  <c r="I17" i="2"/>
  <c r="I21" i="2"/>
  <c r="I25" i="2"/>
  <c r="I29" i="2"/>
  <c r="I12" i="2"/>
  <c r="I24" i="2"/>
  <c r="I6" i="2"/>
  <c r="I10" i="2"/>
  <c r="I14" i="2"/>
  <c r="I18" i="2"/>
  <c r="I22" i="2"/>
  <c r="I26" i="2"/>
  <c r="I30" i="2"/>
  <c r="I20" i="2"/>
  <c r="I7" i="2"/>
  <c r="I11" i="2"/>
  <c r="I15" i="2"/>
  <c r="I19" i="2"/>
  <c r="I23" i="2"/>
  <c r="I27" i="2"/>
  <c r="I8" i="2"/>
  <c r="I16" i="2"/>
  <c r="I28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ABA02D2-8981-4A26-8A9A-AE803E4F2407}" sourceFile="C:\Users\user\OneDrive\바탕 화면\2024 컴활 1급\2024_총정리_컴활1급실기_학습자료_240719 update\길벗컴활1급총정리\엑셀\모의\중장비대여현황.accdb" keepAlive="1" name="중장비대여현황" type="5" refreshedVersion="8" background="1">
    <dbPr connection="Provider=Microsoft.ACE.OLEDB.12.0;User ID=Admin;Data Source=C:\Users\user\OneDrive\바탕 화면\2024 컴활 1급\2024_총정리_컴활1급실기_학습자료_240719 update\길벗컴활1급총정리\엑셀\모의\중장비대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여내역" commandType="3"/>
  </connection>
</connections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<sst xmlns="http://schemas.openxmlformats.org/spreadsheetml/2006/main" count="661" uniqueCount="167">
  <si>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</si>
  <si>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</si>
  <si>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</si>
  <si>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</si>
  <si>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</si>
  <si>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</si>
  <si>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</si>
  <si>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</si>
  <si>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</si>
  <si>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</si>
  <si>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</si>
  <si>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</si>
  <si>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</si>
  <si>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</si>
  <si>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</si>
  <si>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</si>
  <si>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</si>
  <si>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</si>
  <si>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</si>
  <si>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</si>
  <si>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</si>
  <si>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</si>
  <si>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</si>
  <si>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</si>
  <si>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</si>
  <si>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</si>
  <si>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</si>
  <si>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</si>
  <si>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</si>
  <si>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</si>
  <si>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</si>
  <si>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</si>
  <si>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</si>
  <si>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</si>
  <si>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</si>
  <si>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</si>
  <si>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</si>
  <si>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</si>
  <si>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</si>
  <si>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</si>
  <si>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</si>
  <si>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</si>
  <si>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</si>
  <si>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</si>
  <si>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</si>
  <si>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</si>
  <si>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</si>
  <si>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</si>
  <si>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</si>
  <si>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</si>
  <si>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</si>
  <si>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</si>
  <si>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</si>
  <si>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</si>
  <si>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</si>
  <si>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</si>
  <si>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</si>
  <si>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</si>
  <si>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</si>
  <si>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</si>
  <si>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</si>
  <si>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</si>
  <si>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</si>
  <si>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</si>
  <si>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</si>
  <si>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</si>
  <si>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</si>
  <si>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</si>
  <si>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</si>
  <si>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</si>
  <si>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</si>
  <si>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</si>
  <si>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</si>
  <si>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</si>
  <si>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</si>
  <si>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</si>
  <si>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</si>
  <si>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</si>
  <si>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</si>
  <si>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</si>
  <si>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</si>
  <si>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</si>
  <si>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</si>
  <si>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</si>
  <si>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</si>
  <si>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</si>
  <si>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</si>
  <si>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</si>
  <si>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</si>
  <si>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</si>
  <si>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</si>
  <si>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</si>
  <si>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</si>
  <si>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</si>
  <si>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</si>
  <si>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</si>
  <si>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</si>
  <si>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</si>
  <si>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</si>
  <si>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</si>
  <si>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</si>
  <si>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</si>
  <si>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</si>
  <si>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</si>
  <si>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</si>
  <si>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</si>
  <si>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</si>
  <si>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</si>
  <si>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</si>
  <si>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</si>
  <si>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</si>
  <si>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</si>
  <si>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</si>
  <si>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</si>
  <si>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</si>
  <si>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</si>
  <si>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</si>
  <si>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</si>
  <si>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</si>
  <si>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</si>
  <si>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</si>
  <si>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</si>
  <si>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</si>
  <si>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</si>
  <si>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</si>
  <si>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</si>
  <si>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</si>
  <si>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</si>
  <si>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</si>
  <si>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</si>
  <si>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</si>
  <si>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</si>
  <si>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</si>
  <si>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</si>
  <si>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</si>
  <si>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</si>
  <si>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</si>
  <si>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</si>
  <si>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</si>
  <si>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</si>
  <si>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</si>
  <si>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</si>
  <si>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</si>
  <si>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</si>
  <si>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</si>
  <si>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</si>
  <si>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</si>
  <si>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</si>
  <si>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</si>
  <si>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</si>
  <si>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</si>
  <si>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</si>
  <si>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</si>
  <si>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</si>
  <si>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</si>
  <si>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</si>
  <si>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</si>
  <si>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</si>
  <si>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</si>
  <si>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</si>
  <si>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</si>
  <si>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개월(수령일)</t>
  </si>
  <si>
    <t>*</t>
  </si>
  <si>
    <t>평균 : 대여시간</t>
  </si>
  <si>
    <t>전체 평균 : 대여시간</t>
  </si>
  <si>
    <t>평균 : 대여비용</t>
  </si>
  <si>
    <t>전체 평균 : 대여비용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</si>
</sst>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#,##0_ "/>
    <numFmt numFmtId="178" formatCode="[Red][&gt;=7]&quot;장기&quot;* 0&quot;일&quot;;[Blue][&lt;=2]&quot;단기&quot;* 0&quot;일&quot;;0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fgColor auto="1"/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B5-4D4E-A316-0BD38D4B784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'기타작업-1'!$G$5:$G$7</c:f>
              <c:numCache>
                <c:formatCode>_(* #,##0_);_(* \(#,##0\);_(* "-"_);_(@_)</c:formatCode>
                <c:ptCount val="3"/>
                <c:pt idx="0">
                  <c:v>4750000</c:v>
                </c:pt>
                <c:pt idx="1">
                  <c:v>1540000</c:v>
                </c:pt>
                <c:pt idx="2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B5-4D4E-A316-0BD38D4B784F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B5-4D4E-A316-0BD38D4B7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  <c:max val="20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0</xdr:row>
          <xdr:rowOff>209550</xdr:rowOff>
        </xdr:from>
        <xdr:to>
          <xdr:col>11</xdr:col>
          <xdr:colOff>476250</xdr:colOff>
          <xdr:row>3</xdr:row>
          <xdr:rowOff>9525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57.745606828707" backgroundQuery="1" createdVersion="8" refreshedVersion="8" minRefreshableVersion="3" recordCount="27" xr:uid="{FC1B3DE4-12BB-488B-A648-BD4719D0C8EE}">
  <cacheSource type="external" connectionId="1"/>
  <cacheFields count="13">
    <cacheField name="대여코드" numFmtId="0">
      <sharedItems count="27">
        <s v="ED-1-101"/>
        <s v="ED-1-102"/>
        <s v="ED-1-103"/>
        <s v="ED-1-104"/>
        <s v="ED-1-105"/>
        <s v="ED-1-106"/>
        <s v="RE-7-201"/>
        <s v="RE-7-202"/>
        <s v="RE-7-203"/>
        <s v="RE-7-204"/>
        <s v="RE-7-205"/>
        <s v="RE-7-206"/>
        <s v="RE-7-207"/>
        <s v="RE-7-208"/>
        <s v="RE-7-209"/>
        <s v="IA-5-401"/>
        <s v="IA-5-402"/>
        <s v="IA-5-403"/>
        <s v="IA-5-404"/>
        <s v="IA-5-405"/>
        <s v="IA-5-406"/>
        <s v="ZQ-3-301"/>
        <s v="ZQ-3-302"/>
        <s v="ZQ-3-303"/>
        <s v="ZQ-3-304"/>
        <s v="ZQ-3-305"/>
        <s v="ZQ-3-306"/>
      </sharedItems>
    </cacheField>
    <cacheField name="대여자" numFmtId="0">
      <sharedItems count="27">
        <s v="허주아"/>
        <s v="차지호"/>
        <s v="오재아"/>
        <s v="안서후"/>
        <s v="주송후"/>
        <s v="주명민"/>
        <s v="임조원"/>
        <s v="윤윤철"/>
        <s v="조지민"/>
        <s v="서송희"/>
        <s v="정대영"/>
        <s v="장종호"/>
        <s v="안성"/>
        <s v="우청호"/>
        <s v="백은영"/>
        <s v="임재율"/>
        <s v="임여설"/>
        <s v="배세윤"/>
        <s v="백은희"/>
        <s v="고윤혜"/>
        <s v="정희원"/>
        <s v="우유현"/>
        <s v="손윤혁"/>
        <s v="최채민"/>
        <s v="백도연"/>
        <s v="허민진"/>
        <s v="윤정연"/>
      </sharedItems>
    </cacheField>
    <cacheField name="결제상태" numFmtId="0">
      <sharedItems count="2">
        <s v="예정"/>
        <s v="완료"/>
      </sharedItems>
    </cacheField>
    <cacheField name="결제일" numFmtId="0">
      <sharedItems containsNonDate="0" containsDate="1" containsString="0" containsBlank="1" minDate="2021-03-27T00:00:00" maxDate="2021-08-02T00:00:00" count="19">
        <m/>
        <d v="2021-08-01T00:00:00"/>
        <d v="2021-05-25T00:00:00"/>
        <d v="2021-07-04T00:00:00"/>
        <d v="2021-07-22T00:00:00"/>
        <d v="2021-06-02T00:00:00"/>
        <d v="2021-03-27T00:00:00"/>
        <d v="2021-06-15T00:00:00"/>
        <d v="2021-07-10T00:00:00"/>
        <d v="2021-03-31T00:00:00"/>
        <d v="2021-07-15T00:00:00"/>
        <d v="2021-05-28T00:00:00"/>
        <d v="2021-05-05T00:00:00"/>
        <d v="2021-06-24T00:00:00"/>
        <d v="2021-07-01T00:00:00"/>
        <d v="2021-04-23T00:00:00"/>
        <d v="2021-04-15T00:00:00"/>
        <d v="2021-04-10T00:00:00"/>
        <d v="2021-05-18T00:00:00"/>
      </sharedItems>
    </cacheField>
    <cacheField name="수령일" numFmtId="0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12"/>
    </cacheField>
    <cacheField name="대여일수" numFmtId="0">
      <sharedItems count="21">
        <s v="    2박"/>
        <s v="  3박"/>
        <s v="  7박"/>
        <s v="  1박"/>
        <s v="5박"/>
        <s v="    7박"/>
        <s v="  9박"/>
        <s v="  5박"/>
        <s v="  6박"/>
        <s v=" 9박"/>
        <s v="7박"/>
        <s v="2박"/>
        <s v="3박"/>
        <s v="   6박"/>
        <s v="   1박"/>
        <s v=" 4박"/>
        <s v="   3박"/>
        <s v="6박"/>
        <s v="    3박"/>
        <s v="4박"/>
        <s v="1박"/>
      </sharedItems>
    </cacheField>
    <cacheField name="대여기간" numFmtId="0">
      <sharedItems count="8">
        <s v="2박/3일"/>
        <s v="3박/4일"/>
        <s v="7박/8일"/>
        <s v="1박/2일"/>
        <s v="5박/6일"/>
        <s v="9박/10일"/>
        <s v="6박/7일"/>
        <s v="4박/5일"/>
      </sharedItems>
    </cacheField>
    <cacheField name="대여장비" numFmtId="0">
      <sharedItems count="4">
        <s v="지게차"/>
        <s v="크레인"/>
        <s v="불도저"/>
        <s v="굴착기"/>
      </sharedItems>
    </cacheField>
    <cacheField name="할인율" numFmtId="0">
      <sharedItems containsBlank="1" count="3">
        <m/>
        <s v="0.1"/>
        <s v="0.2"/>
      </sharedItems>
    </cacheField>
    <cacheField name="건설사" numFmtId="0">
      <sharedItems count="3">
        <s v="미래건축"/>
        <s v="인형건설"/>
        <s v="재경그룹"/>
      </sharedItems>
    </cacheField>
    <cacheField name="대여시간" numFmtId="0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4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  <x v="1"/>
    <x v="1"/>
    <x v="1"/>
  </r>
  <r>
    <x v="2"/>
    <x v="2"/>
    <x v="1"/>
    <x v="0"/>
    <x v="2"/>
    <x v="2"/>
    <x v="2"/>
    <x v="1"/>
    <x v="0"/>
    <x v="1"/>
    <x v="2"/>
    <x v="2"/>
  </r>
  <r>
    <x v="3"/>
    <x v="3"/>
    <x v="0"/>
    <x v="2"/>
    <x v="3"/>
    <x v="3"/>
    <x v="3"/>
    <x v="2"/>
    <x v="1"/>
    <x v="0"/>
    <x v="3"/>
    <x v="3"/>
  </r>
  <r>
    <x v="4"/>
    <x v="4"/>
    <x v="0"/>
    <x v="3"/>
    <x v="4"/>
    <x v="4"/>
    <x v="4"/>
    <x v="2"/>
    <x v="1"/>
    <x v="2"/>
    <x v="4"/>
    <x v="4"/>
  </r>
  <r>
    <x v="5"/>
    <x v="5"/>
    <x v="0"/>
    <x v="4"/>
    <x v="5"/>
    <x v="5"/>
    <x v="2"/>
    <x v="3"/>
    <x v="1"/>
    <x v="1"/>
    <x v="5"/>
    <x v="5"/>
  </r>
  <r>
    <x v="6"/>
    <x v="6"/>
    <x v="1"/>
    <x v="5"/>
    <x v="6"/>
    <x v="6"/>
    <x v="5"/>
    <x v="3"/>
    <x v="1"/>
    <x v="0"/>
    <x v="6"/>
    <x v="5"/>
  </r>
  <r>
    <x v="7"/>
    <x v="7"/>
    <x v="0"/>
    <x v="6"/>
    <x v="7"/>
    <x v="7"/>
    <x v="4"/>
    <x v="0"/>
    <x v="1"/>
    <x v="1"/>
    <x v="7"/>
    <x v="6"/>
  </r>
  <r>
    <x v="8"/>
    <x v="8"/>
    <x v="1"/>
    <x v="0"/>
    <x v="8"/>
    <x v="7"/>
    <x v="4"/>
    <x v="0"/>
    <x v="0"/>
    <x v="1"/>
    <x v="8"/>
    <x v="6"/>
  </r>
  <r>
    <x v="9"/>
    <x v="9"/>
    <x v="0"/>
    <x v="7"/>
    <x v="9"/>
    <x v="8"/>
    <x v="6"/>
    <x v="2"/>
    <x v="1"/>
    <x v="0"/>
    <x v="9"/>
    <x v="7"/>
  </r>
  <r>
    <x v="10"/>
    <x v="10"/>
    <x v="1"/>
    <x v="8"/>
    <x v="10"/>
    <x v="9"/>
    <x v="5"/>
    <x v="1"/>
    <x v="1"/>
    <x v="2"/>
    <x v="10"/>
    <x v="2"/>
  </r>
  <r>
    <x v="11"/>
    <x v="11"/>
    <x v="0"/>
    <x v="9"/>
    <x v="11"/>
    <x v="10"/>
    <x v="2"/>
    <x v="2"/>
    <x v="1"/>
    <x v="2"/>
    <x v="11"/>
    <x v="7"/>
  </r>
  <r>
    <x v="12"/>
    <x v="12"/>
    <x v="1"/>
    <x v="0"/>
    <x v="12"/>
    <x v="11"/>
    <x v="0"/>
    <x v="2"/>
    <x v="0"/>
    <x v="2"/>
    <x v="12"/>
    <x v="8"/>
  </r>
  <r>
    <x v="13"/>
    <x v="13"/>
    <x v="0"/>
    <x v="10"/>
    <x v="13"/>
    <x v="12"/>
    <x v="1"/>
    <x v="1"/>
    <x v="1"/>
    <x v="2"/>
    <x v="13"/>
    <x v="1"/>
  </r>
  <r>
    <x v="14"/>
    <x v="14"/>
    <x v="0"/>
    <x v="0"/>
    <x v="14"/>
    <x v="13"/>
    <x v="6"/>
    <x v="2"/>
    <x v="0"/>
    <x v="2"/>
    <x v="14"/>
    <x v="7"/>
  </r>
  <r>
    <x v="15"/>
    <x v="15"/>
    <x v="1"/>
    <x v="11"/>
    <x v="15"/>
    <x v="3"/>
    <x v="3"/>
    <x v="2"/>
    <x v="1"/>
    <x v="2"/>
    <x v="15"/>
    <x v="3"/>
  </r>
  <r>
    <x v="16"/>
    <x v="16"/>
    <x v="1"/>
    <x v="7"/>
    <x v="16"/>
    <x v="14"/>
    <x v="3"/>
    <x v="3"/>
    <x v="1"/>
    <x v="1"/>
    <x v="16"/>
    <x v="9"/>
  </r>
  <r>
    <x v="17"/>
    <x v="17"/>
    <x v="1"/>
    <x v="12"/>
    <x v="12"/>
    <x v="15"/>
    <x v="7"/>
    <x v="3"/>
    <x v="1"/>
    <x v="0"/>
    <x v="17"/>
    <x v="10"/>
  </r>
  <r>
    <x v="18"/>
    <x v="18"/>
    <x v="1"/>
    <x v="13"/>
    <x v="17"/>
    <x v="0"/>
    <x v="0"/>
    <x v="0"/>
    <x v="2"/>
    <x v="0"/>
    <x v="18"/>
    <x v="0"/>
  </r>
  <r>
    <x v="19"/>
    <x v="19"/>
    <x v="0"/>
    <x v="14"/>
    <x v="18"/>
    <x v="16"/>
    <x v="1"/>
    <x v="1"/>
    <x v="1"/>
    <x v="0"/>
    <x v="19"/>
    <x v="1"/>
  </r>
  <r>
    <x v="20"/>
    <x v="20"/>
    <x v="1"/>
    <x v="15"/>
    <x v="19"/>
    <x v="1"/>
    <x v="1"/>
    <x v="0"/>
    <x v="1"/>
    <x v="1"/>
    <x v="20"/>
    <x v="11"/>
  </r>
  <r>
    <x v="21"/>
    <x v="21"/>
    <x v="1"/>
    <x v="16"/>
    <x v="20"/>
    <x v="17"/>
    <x v="6"/>
    <x v="2"/>
    <x v="1"/>
    <x v="0"/>
    <x v="21"/>
    <x v="7"/>
  </r>
  <r>
    <x v="22"/>
    <x v="22"/>
    <x v="1"/>
    <x v="0"/>
    <x v="21"/>
    <x v="18"/>
    <x v="1"/>
    <x v="3"/>
    <x v="0"/>
    <x v="2"/>
    <x v="22"/>
    <x v="12"/>
  </r>
  <r>
    <x v="23"/>
    <x v="23"/>
    <x v="1"/>
    <x v="0"/>
    <x v="22"/>
    <x v="8"/>
    <x v="6"/>
    <x v="0"/>
    <x v="0"/>
    <x v="2"/>
    <x v="23"/>
    <x v="13"/>
  </r>
  <r>
    <x v="24"/>
    <x v="24"/>
    <x v="0"/>
    <x v="0"/>
    <x v="23"/>
    <x v="15"/>
    <x v="7"/>
    <x v="2"/>
    <x v="0"/>
    <x v="0"/>
    <x v="24"/>
    <x v="14"/>
  </r>
  <r>
    <x v="25"/>
    <x v="25"/>
    <x v="1"/>
    <x v="17"/>
    <x v="24"/>
    <x v="19"/>
    <x v="7"/>
    <x v="0"/>
    <x v="1"/>
    <x v="0"/>
    <x v="25"/>
    <x v="15"/>
  </r>
  <r>
    <x v="26"/>
    <x v="26"/>
    <x v="1"/>
    <x v="18"/>
    <x v="25"/>
    <x v="20"/>
    <x v="3"/>
    <x v="0"/>
    <x v="1"/>
    <x v="2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9CD829-B755-432B-BFAE-374E9B3C604B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chartFormat="1" fieldListSortAscending="1">
  <location ref="B2:H20" firstHeaderRow="1" firstDataRow="2" firstDataCol="2"/>
  <pivotFields count="13">
    <pivotField compact="0" showAll="0"/>
    <pivotField compact="0" showAll="0"/>
    <pivotField compact="0" showAll="0"/>
    <pivotField compact="0" showAll="0"/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compact="0" showAll="0"/>
    <pivotField compact="0" showAll="0"/>
    <pivotField axis="axisCol" compact="0" showAll="0">
      <items count="5">
        <item x="3"/>
        <item x="2"/>
        <item x="0"/>
        <item x="1"/>
        <item t="default"/>
      </items>
    </pivotField>
    <pivotField compact="0" showAll="0"/>
    <pivotField compact="0" showAll="0"/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12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7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10" subtotal="average" baseField="12" baseItem="4" numFmtId="176"/>
    <dataField name="평균 : 대여비용" fld="11" subtotal="average" baseField="12" baseItem="4" numFmtId="177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opLeftCell="A36" workbookViewId="0">
      <selection activeCell="A2" sqref="A2:K31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AND(ISEVEN(RIGHT(A5,1)*1)=TRUE,J5&gt;=100)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orientation="portrait" horizontalDpi="400" verticalDpi="400" copies="0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abSelected="1" topLeftCell="F1" workbookViewId="0">
      <selection activeCell="G4" sqref="G4:G30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2.625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CONCATENATE(TRIM(F4),"/",LEFT(TRIM(F4),1)+1,"일")</f>
        <v>3박/4일</v>
      </c>
      <c r="H4" s="1" t="s">
        <v>15</v>
      </c>
      <c r="I4" s="4" t="str">
        <f>fn할인율(D4,E4)</f>
        <v>10%</v>
      </c>
      <c r="J4" s="1" t="s">
        <v>16</v>
      </c>
      <c r="K4" s="1">
        <v>84</v>
      </c>
      <c r="L4" s="5">
        <f>HLOOKUP($K$4:$K$30,$O$14:$T$19,MATCH($H$4:$H$30,$N$16:$N$19,0)+2,TRUE)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CONCATENATE(TRIM(F5),"/",LEFT(TRIM(F5),1)+1,"일")</f>
        <v>4박/5일</v>
      </c>
      <c r="H5" s="1" t="s">
        <v>21</v>
      </c>
      <c r="I5" s="4" t="str">
        <f t="shared" ref="I5:I30" si="1">fn할인율(D5,E5)</f>
        <v>10%</v>
      </c>
      <c r="J5" s="1" t="s">
        <v>16</v>
      </c>
      <c r="K5" s="1">
        <v>103</v>
      </c>
      <c r="L5" s="5">
        <f t="shared" ref="L5:L30" si="2">HLOOKUP($K$4:$K$30,$O$14:$T$19,MATCH($H$4:$H$30,$N$16:$N$19,0)+2,TRUE)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>
        <f t="shared" si="1"/>
        <v>결제요망</v>
      </c>
      <c r="J6" s="1" t="s">
        <v>16</v>
      </c>
      <c r="K6" s="1">
        <v>109</v>
      </c>
      <c r="L6" s="5">
        <f t="shared" si="2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>
        <f t="shared" si="1"/>
        <v>결제요망</v>
      </c>
      <c r="J7" s="1" t="s">
        <v>30</v>
      </c>
      <c r="K7" s="1">
        <v>158</v>
      </c>
      <c r="L7" s="5">
        <f t="shared" si="2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t="str">
        <f t="shared" si="1"/>
        <v>10%</v>
      </c>
      <c r="J8" s="1" t="s">
        <v>16</v>
      </c>
      <c r="K8" s="1">
        <v>57</v>
      </c>
      <c r="L8" s="5">
        <f t="shared" si="2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t="str">
        <f t="shared" si="1"/>
        <v>10%</v>
      </c>
      <c r="J9" s="1" t="s">
        <v>16</v>
      </c>
      <c r="K9" s="1">
        <v>152</v>
      </c>
      <c r="L9" s="5">
        <f t="shared" si="2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>
        <f t="shared" si="1"/>
        <v>결제요망</v>
      </c>
      <c r="J10" s="1" t="s">
        <v>30</v>
      </c>
      <c r="K10" s="1">
        <v>82</v>
      </c>
      <c r="L10" s="5">
        <f t="shared" si="2"/>
        <v>810000</v>
      </c>
      <c r="N10" s="1" t="s">
        <v>19</v>
      </c>
      <c r="O10" s="1" t="str">
        <f t="array" ref="O10">TEXT(COUNT(IF(($C$4:$C$30=$N10)*($J$4:$J$30=O$9),1))/COUNTA($J$4:$J$30),"#%")</f>
        <v>15%</v>
      </c>
      <c r="P10" s="1" t="str">
        <f t="array" ref="P10">TEXT(COUNT(IF(($C$4:$C$30=$N10)*($J$4:$J$30=P$9),1))/COUNTA($J$4:$J$30),"#%")</f>
        <v>19%</v>
      </c>
      <c r="Q10" s="1" t="str">
        <f t="array" ref="Q10">TEXT(COUNT(IF(($C$4:$C$30=$N10)*($J$4:$J$30=Q$9),1))/COUNTA($J$4:$J$30),"#%")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t="str">
        <f t="shared" si="1"/>
        <v>10%</v>
      </c>
      <c r="J11" s="1" t="s">
        <v>16</v>
      </c>
      <c r="K11" s="1">
        <v>43</v>
      </c>
      <c r="L11" s="5">
        <f t="shared" si="2"/>
        <v>120000</v>
      </c>
      <c r="N11" s="1" t="s">
        <v>13</v>
      </c>
      <c r="O11" s="1" t="str">
        <f t="array" ref="O11">TEXT(COUNT(IF(($C$4:$C$30=$N11)*($J$4:$J$30=O$9),1))/COUNTA($J$4:$J$30),"#%")</f>
        <v>11%</v>
      </c>
      <c r="P11" s="1" t="str">
        <f t="array" ref="P11">TEXT(COUNT(IF(($C$4:$C$30=$N11)*($J$4:$J$30=P$9),1))/COUNTA($J$4:$J$30),"#%")</f>
        <v>19%</v>
      </c>
      <c r="Q11" s="1" t="str">
        <f t="array" ref="Q11">TEXT(COUNT(IF(($C$4:$C$30=$N11)*($J$4:$J$30=Q$9),1))/COUNTA($J$4:$J$30),"#%")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>
        <f t="shared" si="1"/>
        <v>결제요망</v>
      </c>
      <c r="J12" s="1" t="s">
        <v>30</v>
      </c>
      <c r="K12" s="1">
        <v>63</v>
      </c>
      <c r="L12" s="5">
        <f t="shared" si="2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>
        <f t="shared" si="1"/>
        <v>결제요망</v>
      </c>
      <c r="J13" s="1" t="s">
        <v>47</v>
      </c>
      <c r="K13" s="1">
        <v>173</v>
      </c>
      <c r="L13" s="5">
        <f t="shared" si="2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t="str">
        <f t="shared" si="1"/>
        <v>10%</v>
      </c>
      <c r="J14" s="1" t="s">
        <v>16</v>
      </c>
      <c r="K14" s="1">
        <v>151</v>
      </c>
      <c r="L14" s="5">
        <f t="shared" si="2"/>
        <v>990000</v>
      </c>
      <c r="N14" s="22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t="str">
        <f t="shared" si="1"/>
        <v>10%</v>
      </c>
      <c r="J15" s="1" t="s">
        <v>30</v>
      </c>
      <c r="K15" s="1">
        <v>88</v>
      </c>
      <c r="L15" s="5">
        <f t="shared" si="2"/>
        <v>495000</v>
      </c>
      <c r="N15" s="23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t="str">
        <f t="shared" si="1"/>
        <v>10%</v>
      </c>
      <c r="J16" s="1" t="s">
        <v>47</v>
      </c>
      <c r="K16" s="1">
        <v>133</v>
      </c>
      <c r="L16" s="5">
        <f t="shared" si="2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t="str">
        <f t="shared" si="1"/>
        <v>10%</v>
      </c>
      <c r="J17" s="1" t="s">
        <v>30</v>
      </c>
      <c r="K17" s="1">
        <v>39</v>
      </c>
      <c r="L17" s="5">
        <f t="shared" si="2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t="str">
        <f t="shared" si="1"/>
        <v>10%</v>
      </c>
      <c r="J18" s="1" t="s">
        <v>47</v>
      </c>
      <c r="K18" s="1">
        <v>39</v>
      </c>
      <c r="L18" s="5">
        <f t="shared" si="2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t="str">
        <f t="shared" si="1"/>
        <v>10%</v>
      </c>
      <c r="J19" s="1" t="s">
        <v>30</v>
      </c>
      <c r="K19" s="1">
        <v>36</v>
      </c>
      <c r="L19" s="5">
        <f t="shared" si="2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t="str">
        <f t="shared" si="1"/>
        <v>10%</v>
      </c>
      <c r="J20" s="1" t="s">
        <v>16</v>
      </c>
      <c r="K20" s="1">
        <v>219</v>
      </c>
      <c r="L20" s="5">
        <f t="shared" si="2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t="str">
        <f t="shared" si="1"/>
        <v>10%</v>
      </c>
      <c r="J21" s="1" t="s">
        <v>30</v>
      </c>
      <c r="K21" s="1">
        <v>174</v>
      </c>
      <c r="L21" s="5">
        <f t="shared" si="2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t="str">
        <f t="shared" si="1"/>
        <v>10%</v>
      </c>
      <c r="J22" s="1" t="s">
        <v>30</v>
      </c>
      <c r="K22" s="1">
        <v>218</v>
      </c>
      <c r="L22" s="5">
        <f t="shared" si="2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t="str">
        <f t="shared" si="1"/>
        <v>10%</v>
      </c>
      <c r="J23" s="1" t="s">
        <v>47</v>
      </c>
      <c r="K23" s="1">
        <v>90</v>
      </c>
      <c r="L23" s="5">
        <f t="shared" si="2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>
        <f t="shared" si="1"/>
        <v>결제요망</v>
      </c>
      <c r="J24" s="1" t="s">
        <v>47</v>
      </c>
      <c r="K24" s="1">
        <v>132</v>
      </c>
      <c r="L24" s="5">
        <f t="shared" si="2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t="str">
        <f t="shared" si="1"/>
        <v>10%</v>
      </c>
      <c r="J25" s="1" t="s">
        <v>47</v>
      </c>
      <c r="K25" s="1">
        <v>188</v>
      </c>
      <c r="L25" s="5">
        <f t="shared" si="2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t="str">
        <f t="shared" si="1"/>
        <v>10%</v>
      </c>
      <c r="J26" s="1" t="s">
        <v>30</v>
      </c>
      <c r="K26" s="1">
        <v>127</v>
      </c>
      <c r="L26" s="5">
        <f t="shared" si="2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t="str">
        <f t="shared" si="1"/>
        <v>10%</v>
      </c>
      <c r="J27" s="1" t="s">
        <v>47</v>
      </c>
      <c r="K27" s="1">
        <v>85</v>
      </c>
      <c r="L27" s="5">
        <f t="shared" si="2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>
        <f t="shared" si="1"/>
        <v>결제요망</v>
      </c>
      <c r="J28" s="1" t="s">
        <v>30</v>
      </c>
      <c r="K28" s="1">
        <v>153</v>
      </c>
      <c r="L28" s="5">
        <f t="shared" si="2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t="str">
        <f t="shared" si="1"/>
        <v>10%</v>
      </c>
      <c r="J29" s="1" t="s">
        <v>16</v>
      </c>
      <c r="K29" s="1">
        <v>112</v>
      </c>
      <c r="L29" s="5">
        <f t="shared" si="2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>
        <f t="shared" si="1"/>
        <v>결제요망</v>
      </c>
      <c r="J30" s="1" t="s">
        <v>16</v>
      </c>
      <c r="K30" s="1">
        <v>64</v>
      </c>
      <c r="L30" s="5">
        <f t="shared" si="2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C11" sqref="C11"/>
    </sheetView>
  </sheetViews>
  <sheetFormatPr defaultRowHeight="16.5"/>
  <cols>
    <col min="1" max="1" width="3.625" customWidth="1"/>
    <col min="2" max="2" width="16.625" bestFit="1" customWidth="1"/>
    <col min="3" max="3" width="14.875" bestFit="1" customWidth="1"/>
    <col min="4" max="7" width="13.25" bestFit="1" customWidth="1"/>
    <col min="8" max="8" width="9.625" bestFit="1" customWidth="1"/>
    <col min="9" max="10" width="15.25" bestFit="1" customWidth="1"/>
    <col min="11" max="14" width="20.125" bestFit="1" customWidth="1"/>
  </cols>
  <sheetData>
    <row r="2" spans="2:8">
      <c r="B2" s="12"/>
      <c r="C2" s="12"/>
      <c r="D2" s="16" t="s">
        <v>6</v>
      </c>
      <c r="E2" s="12"/>
      <c r="F2" s="12"/>
      <c r="G2" s="12"/>
      <c r="H2" s="12"/>
    </row>
    <row r="3" spans="2:8">
      <c r="B3" s="16" t="s">
        <v>161</v>
      </c>
      <c r="C3" s="16" t="s">
        <v>160</v>
      </c>
      <c r="D3" s="17" t="s">
        <v>21</v>
      </c>
      <c r="E3" s="17" t="s">
        <v>25</v>
      </c>
      <c r="F3" s="17" t="s">
        <v>34</v>
      </c>
      <c r="G3" s="17" t="s">
        <v>15</v>
      </c>
      <c r="H3" s="17" t="s">
        <v>154</v>
      </c>
    </row>
    <row r="4" spans="2:8">
      <c r="B4" s="12" t="s">
        <v>155</v>
      </c>
      <c r="C4" s="12"/>
      <c r="D4" s="18"/>
      <c r="E4" s="18"/>
      <c r="F4" s="18"/>
      <c r="G4" s="18"/>
      <c r="H4" s="18"/>
    </row>
    <row r="5" spans="2:8">
      <c r="B5" s="12"/>
      <c r="C5" s="12" t="s">
        <v>163</v>
      </c>
      <c r="D5" s="18" t="s">
        <v>162</v>
      </c>
      <c r="E5" s="18">
        <v>144.66666666666666</v>
      </c>
      <c r="F5" s="18">
        <v>118.33333333333333</v>
      </c>
      <c r="G5" s="18" t="s">
        <v>162</v>
      </c>
      <c r="H5" s="18">
        <v>131.5</v>
      </c>
    </row>
    <row r="6" spans="2:8">
      <c r="B6" s="12"/>
      <c r="C6" s="12" t="s">
        <v>165</v>
      </c>
      <c r="D6" s="19" t="s">
        <v>162</v>
      </c>
      <c r="E6" s="19">
        <v>898000</v>
      </c>
      <c r="F6" s="19">
        <v>945000</v>
      </c>
      <c r="G6" s="19" t="s">
        <v>162</v>
      </c>
      <c r="H6" s="19">
        <v>921500</v>
      </c>
    </row>
    <row r="7" spans="2:8">
      <c r="B7" s="12" t="s">
        <v>156</v>
      </c>
      <c r="C7" s="12"/>
      <c r="D7" s="18"/>
      <c r="E7" s="18"/>
      <c r="F7" s="18"/>
      <c r="G7" s="18"/>
      <c r="H7" s="18"/>
    </row>
    <row r="8" spans="2:8">
      <c r="B8" s="12"/>
      <c r="C8" s="12" t="s">
        <v>163</v>
      </c>
      <c r="D8" s="18">
        <v>103</v>
      </c>
      <c r="E8" s="18">
        <v>49.5</v>
      </c>
      <c r="F8" s="18">
        <v>132.5</v>
      </c>
      <c r="G8" s="18" t="s">
        <v>162</v>
      </c>
      <c r="H8" s="18">
        <v>93.4</v>
      </c>
    </row>
    <row r="9" spans="2:8">
      <c r="B9" s="12"/>
      <c r="C9" s="12" t="s">
        <v>165</v>
      </c>
      <c r="D9" s="19">
        <v>1071000</v>
      </c>
      <c r="E9" s="19">
        <v>231000</v>
      </c>
      <c r="F9" s="19">
        <v>1065500</v>
      </c>
      <c r="G9" s="19" t="s">
        <v>162</v>
      </c>
      <c r="H9" s="19">
        <v>732800</v>
      </c>
    </row>
    <row r="10" spans="2:8">
      <c r="B10" s="12" t="s">
        <v>157</v>
      </c>
      <c r="C10" s="12"/>
      <c r="D10" s="18"/>
      <c r="E10" s="18"/>
      <c r="F10" s="18"/>
      <c r="G10" s="18"/>
      <c r="H10" s="18"/>
    </row>
    <row r="11" spans="2:8">
      <c r="B11" s="12"/>
      <c r="C11" s="12" t="s">
        <v>163</v>
      </c>
      <c r="D11" s="18">
        <v>150.5</v>
      </c>
      <c r="E11" s="18">
        <v>97.5</v>
      </c>
      <c r="F11" s="18">
        <v>53.333333333333336</v>
      </c>
      <c r="G11" s="18">
        <v>173</v>
      </c>
      <c r="H11" s="18">
        <v>103.625</v>
      </c>
    </row>
    <row r="12" spans="2:8">
      <c r="B12" s="12"/>
      <c r="C12" s="12" t="s">
        <v>165</v>
      </c>
      <c r="D12" s="19">
        <v>1147500</v>
      </c>
      <c r="E12" s="19">
        <v>555000</v>
      </c>
      <c r="F12" s="19">
        <v>335333.33333333331</v>
      </c>
      <c r="G12" s="19">
        <v>908000</v>
      </c>
      <c r="H12" s="19">
        <v>664875</v>
      </c>
    </row>
    <row r="13" spans="2:8">
      <c r="B13" s="12" t="s">
        <v>158</v>
      </c>
      <c r="C13" s="12"/>
      <c r="D13" s="18"/>
      <c r="E13" s="18"/>
      <c r="F13" s="18"/>
      <c r="G13" s="18"/>
      <c r="H13" s="18"/>
    </row>
    <row r="14" spans="2:8">
      <c r="B14" s="12"/>
      <c r="C14" s="12" t="s">
        <v>163</v>
      </c>
      <c r="D14" s="18">
        <v>39</v>
      </c>
      <c r="E14" s="18">
        <v>127</v>
      </c>
      <c r="F14" s="18" t="s">
        <v>162</v>
      </c>
      <c r="G14" s="18">
        <v>86</v>
      </c>
      <c r="H14" s="18">
        <v>84.5</v>
      </c>
    </row>
    <row r="15" spans="2:8">
      <c r="B15" s="12"/>
      <c r="C15" s="12" t="s">
        <v>165</v>
      </c>
      <c r="D15" s="19">
        <v>180000</v>
      </c>
      <c r="E15" s="19">
        <v>864000</v>
      </c>
      <c r="F15" s="19" t="s">
        <v>162</v>
      </c>
      <c r="G15" s="19">
        <v>495000</v>
      </c>
      <c r="H15" s="19">
        <v>508500</v>
      </c>
    </row>
    <row r="16" spans="2:8">
      <c r="B16" s="12" t="s">
        <v>159</v>
      </c>
      <c r="C16" s="12"/>
      <c r="D16" s="18"/>
      <c r="E16" s="18"/>
      <c r="F16" s="18"/>
      <c r="G16" s="18"/>
      <c r="H16" s="18"/>
    </row>
    <row r="17" spans="2:8">
      <c r="B17" s="12"/>
      <c r="C17" s="12" t="s">
        <v>163</v>
      </c>
      <c r="D17" s="18">
        <v>188</v>
      </c>
      <c r="E17" s="18">
        <v>158</v>
      </c>
      <c r="F17" s="18" t="s">
        <v>162</v>
      </c>
      <c r="G17" s="18">
        <v>151.5</v>
      </c>
      <c r="H17" s="18">
        <v>162.25</v>
      </c>
    </row>
    <row r="18" spans="2:8">
      <c r="B18" s="12"/>
      <c r="C18" s="12" t="s">
        <v>165</v>
      </c>
      <c r="D18" s="19">
        <v>1485000</v>
      </c>
      <c r="E18" s="19">
        <v>990000</v>
      </c>
      <c r="F18" s="19" t="s">
        <v>162</v>
      </c>
      <c r="G18" s="19">
        <v>701500</v>
      </c>
      <c r="H18" s="19">
        <v>969500</v>
      </c>
    </row>
    <row r="19" spans="2:8">
      <c r="B19" s="12" t="s">
        <v>164</v>
      </c>
      <c r="C19" s="12"/>
      <c r="D19" s="18">
        <v>126.2</v>
      </c>
      <c r="E19" s="18">
        <v>112.55555555555556</v>
      </c>
      <c r="F19" s="18">
        <v>97.5</v>
      </c>
      <c r="G19" s="18">
        <v>129.6</v>
      </c>
      <c r="H19" s="18">
        <v>113.77777777777777</v>
      </c>
    </row>
    <row r="20" spans="2:8">
      <c r="B20" s="12" t="s">
        <v>166</v>
      </c>
      <c r="C20" s="12"/>
      <c r="D20" s="19">
        <v>1006200</v>
      </c>
      <c r="E20" s="19">
        <v>680000</v>
      </c>
      <c r="F20" s="19">
        <v>746500</v>
      </c>
      <c r="G20" s="19">
        <v>660200</v>
      </c>
      <c r="H20" s="19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C12" sqref="C12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4">
        <v>151012.5</v>
      </c>
      <c r="D12" s="24">
        <v>87051.5</v>
      </c>
      <c r="E12" s="24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4">
        <v>101774</v>
      </c>
      <c r="D13" s="24">
        <v>83765</v>
      </c>
      <c r="E13" s="24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4">
        <v>106827</v>
      </c>
      <c r="D14" s="24">
        <v>63584</v>
      </c>
      <c r="E14" s="24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4">
        <v>76324</v>
      </c>
      <c r="D15" s="24">
        <v>84321</v>
      </c>
      <c r="E15" s="24">
        <v>61351</v>
      </c>
      <c r="F15" s="9"/>
    </row>
    <row r="16" spans="2:10">
      <c r="B16" s="1" t="s">
        <v>118</v>
      </c>
      <c r="C16" s="24">
        <v>117270</v>
      </c>
      <c r="D16" s="24">
        <v>99273.5</v>
      </c>
      <c r="E16" s="24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E1AA8A6B-1C53-4CBE-A35B-6265E4EF213B}">
      <formula1>"서울, 대전, 부산, 광주, 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5" workbookViewId="0">
      <selection activeCell="L19" sqref="L19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L10" sqref="L10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0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0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0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0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0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0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0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0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0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0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0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0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0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0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0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0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0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0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0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0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0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0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0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0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0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0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0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2">
      <colorScale>
        <cfvo type="min"/>
        <cfvo type="percentile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ile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0</xdr:row>
                    <xdr:rowOff>209550</xdr:rowOff>
                  </from>
                  <to>
                    <xdr:col>11</xdr:col>
                    <xdr:colOff>476250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유빈 장</cp:lastModifiedBy>
  <dcterms:created xsi:type="dcterms:W3CDTF">2023-07-14T11:40:39Z</dcterms:created>
  <dcterms:modified xsi:type="dcterms:W3CDTF">2024-09-22T09:58:40Z</dcterms:modified>
</cp:coreProperties>
</file>