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 codeName="{4470D2CD-2249-CD33-4A35-6F278624656F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세연's 컴활\길벗컴활1급총정리\엑셀\모의\"/>
    </mc:Choice>
  </mc:AlternateContent>
  <xr:revisionPtr revIDLastSave="0" documentId="13_ncr:1_{CA8B20E1-D7FD-4D95-8D5A-680B7037497B}" xr6:coauthVersionLast="45" xr6:coauthVersionMax="47" xr10:uidLastSave="{00000000-0000-0000-0000-000000000000}"/>
  <bookViews>
    <workbookView xWindow="-120" yWindow="-120" windowWidth="29040" windowHeight="15840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1" i="2" l="1" a="1"/>
  <c r="O11" i="2" s="1"/>
  <c r="P11" i="2" a="1"/>
  <c r="P11" i="2"/>
  <c r="Q11" i="2" a="1"/>
  <c r="Q11" i="2" s="1"/>
  <c r="P10" i="2" a="1"/>
  <c r="P10" i="2" s="1"/>
  <c r="Q10" i="2" a="1"/>
  <c r="Q10" i="2"/>
  <c r="O10" i="2" a="1"/>
  <c r="O10" i="2" s="1"/>
  <c r="G5" i="2" a="1"/>
  <c r="G5" i="2" s="1"/>
  <c r="G6" i="2" a="1"/>
  <c r="G6" i="2"/>
  <c r="G7" i="2" a="1"/>
  <c r="G7" i="2" s="1"/>
  <c r="G8" i="2" a="1"/>
  <c r="G8" i="2"/>
  <c r="G9" i="2" a="1"/>
  <c r="G9" i="2" s="1"/>
  <c r="G10" i="2" a="1"/>
  <c r="G10" i="2"/>
  <c r="G11" i="2" a="1"/>
  <c r="G11" i="2" s="1"/>
  <c r="G12" i="2" a="1"/>
  <c r="G12" i="2"/>
  <c r="G13" i="2" a="1"/>
  <c r="G13" i="2" s="1"/>
  <c r="G14" i="2" a="1"/>
  <c r="G14" i="2"/>
  <c r="G15" i="2" a="1"/>
  <c r="G15" i="2" s="1"/>
  <c r="G16" i="2" a="1"/>
  <c r="G16" i="2"/>
  <c r="G17" i="2" a="1"/>
  <c r="G17" i="2" s="1"/>
  <c r="G18" i="2" a="1"/>
  <c r="G18" i="2"/>
  <c r="G19" i="2" a="1"/>
  <c r="G19" i="2" s="1"/>
  <c r="G20" i="2" a="1"/>
  <c r="G20" i="2"/>
  <c r="G21" i="2" a="1"/>
  <c r="G21" i="2" s="1"/>
  <c r="G22" i="2" a="1"/>
  <c r="G22" i="2"/>
  <c r="G23" i="2" a="1"/>
  <c r="G23" i="2" s="1"/>
  <c r="G24" i="2" a="1"/>
  <c r="G24" i="2"/>
  <c r="G25" i="2" a="1"/>
  <c r="G25" i="2" s="1"/>
  <c r="G26" i="2" a="1"/>
  <c r="G26" i="2"/>
  <c r="G27" i="2" a="1"/>
  <c r="G27" i="2" s="1"/>
  <c r="G28" i="2" a="1"/>
  <c r="G28" i="2"/>
  <c r="G29" i="2" a="1"/>
  <c r="G29" i="2" s="1"/>
  <c r="G30" i="2" a="1"/>
  <c r="G30" i="2"/>
  <c r="G4" i="2" a="1"/>
  <c r="G4" i="2"/>
  <c r="O5" i="2" a="1"/>
  <c r="O5" i="2"/>
  <c r="P5" i="2" a="1"/>
  <c r="P5" i="2"/>
  <c r="Q5" i="2" a="1"/>
  <c r="Q5" i="2"/>
  <c r="R5" i="2" a="1"/>
  <c r="R5" i="2"/>
  <c r="O6" i="2" a="1"/>
  <c r="O6" i="2" s="1"/>
  <c r="P6" i="2" a="1"/>
  <c r="P6" i="2"/>
  <c r="Q6" i="2" a="1"/>
  <c r="Q6" i="2" s="1"/>
  <c r="R6" i="2" a="1"/>
  <c r="R6" i="2" s="1"/>
  <c r="P4" i="2" a="1"/>
  <c r="P4" i="2" s="1"/>
  <c r="Q4" i="2" a="1"/>
  <c r="Q4" i="2"/>
  <c r="R4" i="2" a="1"/>
  <c r="R4" i="2" s="1"/>
  <c r="O4" i="2" a="1"/>
  <c r="O4" i="2" s="1"/>
  <c r="A34" i="1"/>
  <c r="I5" i="2"/>
  <c r="I9" i="2"/>
  <c r="I13" i="2"/>
  <c r="I17" i="2"/>
  <c r="I21" i="2"/>
  <c r="I25" i="2"/>
  <c r="I29" i="2"/>
  <c r="I10" i="2"/>
  <c r="I14" i="2"/>
  <c r="I22" i="2"/>
  <c r="I30" i="2"/>
  <c r="I15" i="2"/>
  <c r="I19" i="2"/>
  <c r="I27" i="2"/>
  <c r="I6" i="2"/>
  <c r="I7" i="2"/>
  <c r="I8" i="2"/>
  <c r="I12" i="2"/>
  <c r="I16" i="2"/>
  <c r="I20" i="2"/>
  <c r="I24" i="2"/>
  <c r="I28" i="2"/>
  <c r="I18" i="2"/>
  <c r="I26" i="2"/>
  <c r="I11" i="2"/>
  <c r="I23" i="2"/>
  <c r="I4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C4A3CF-3D95-4B73-8407-9CE87E9391C3}" name="MS Access Database_Query" type="1" refreshedVersion="6" background="1">
    <dbPr connection="DSN=MS Access Database;DBQ=C:\OA\중장비대여현황.accdb;DefaultDir=C:\OA;DriverId=25;FIL=MS Access;MaxBufferSize=2048;PageTimeout=5;" command="SELECT 대여내역.수령일, 대여내역.대여장비, 대여내역.대여시간, 대여내역.대여비용_x000d__x000a_FROM `C:\OA\중장비대여현황.accdb`.대여내역 대여내역"/>
  </connection>
</connections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<sst xmlns="http://schemas.openxmlformats.org/spreadsheetml/2006/main" count="661" uniqueCount="166">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</sst>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9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EA-4FAD-9F45-41A2F86060A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A-4FAD-9F45-41A2F86060AC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EA-4FAD-9F45-41A2F8606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0.623801504633" backgroundQuery="1" createdVersion="6" refreshedVersion="6" minRefreshableVersion="3" recordCount="27" xr:uid="{6B86A0CC-DD36-48BE-8924-267ED599283E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073AA5-8108-41E6-B453-C778F9FDCECE}" name="피벗 테이블1" cacheId="0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6"/>
    <dataField name="평균 : 대여비용" fld="3" subtotal="average" baseField="0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M12" sqref="M12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6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L4" sqref="L4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 t="array" ref="G4">_xlfn.CONCAT(LEFT(TRIM(F4),1),"박","/",LEFT(TRIM(F4),1)+1,"일")</f>
        <v>3박/4일</v>
      </c>
      <c r="H4" s="1" t="s">
        <v>15</v>
      </c>
      <c r="I4" s="4">
        <f>fn할인율(D4,E4)</f>
        <v>0.1</v>
      </c>
      <c r="J4" s="1" t="s">
        <v>16</v>
      </c>
      <c r="K4" s="1">
        <v>84</v>
      </c>
      <c r="L4" s="5"/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array" ref="G5">_xlfn.CONCAT(LEFT(TRIM(F5),1),"박","/",LEFT(TRIM(F5),1)+1,"일")</f>
        <v>4박/5일</v>
      </c>
      <c r="H5" s="1" t="s">
        <v>21</v>
      </c>
      <c r="I5" s="4">
        <f t="shared" ref="I5:I30" si="0">fn할인율(D5,E5)</f>
        <v>0.1</v>
      </c>
      <c r="J5" s="1" t="s">
        <v>16</v>
      </c>
      <c r="K5" s="1">
        <v>103</v>
      </c>
      <c r="L5" s="5"/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array" ref="G6">_xlfn.CONCAT(LEFT(TRIM(F6),1),"박","/",LEFT(TRIM(F6),1)+1,"일")</f>
        <v>4박/5일</v>
      </c>
      <c r="H6" s="1" t="s">
        <v>25</v>
      </c>
      <c r="I6" s="4" t="str">
        <f t="shared" si="0"/>
        <v>결제요망</v>
      </c>
      <c r="J6" s="1" t="s">
        <v>16</v>
      </c>
      <c r="K6" s="1">
        <v>109</v>
      </c>
      <c r="L6" s="5"/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array" ref="G7">_xlfn.CONCAT(LEFT(TRIM(F7),1),"박","/",LEFT(TRIM(F7),1)+1,"일")</f>
        <v>6박/7일</v>
      </c>
      <c r="H7" s="1" t="s">
        <v>25</v>
      </c>
      <c r="I7" s="4" t="str">
        <f t="shared" si="0"/>
        <v>결제요망</v>
      </c>
      <c r="J7" s="1" t="s">
        <v>30</v>
      </c>
      <c r="K7" s="1">
        <v>158</v>
      </c>
      <c r="L7" s="5"/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array" ref="G8">_xlfn.CONCAT(LEFT(TRIM(F8),1),"박","/",LEFT(TRIM(F8),1)+1,"일")</f>
        <v>2박/3일</v>
      </c>
      <c r="H8" s="1" t="s">
        <v>34</v>
      </c>
      <c r="I8" s="4">
        <f t="shared" si="0"/>
        <v>0.1</v>
      </c>
      <c r="J8" s="1" t="s">
        <v>16</v>
      </c>
      <c r="K8" s="1">
        <v>57</v>
      </c>
      <c r="L8" s="5"/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array" ref="G9">_xlfn.CONCAT(LEFT(TRIM(F9),1),"박","/",LEFT(TRIM(F9),1)+1,"일")</f>
        <v>6박/7일</v>
      </c>
      <c r="H9" s="1" t="s">
        <v>25</v>
      </c>
      <c r="I9" s="4">
        <f t="shared" si="0"/>
        <v>0.1</v>
      </c>
      <c r="J9" s="1" t="s">
        <v>16</v>
      </c>
      <c r="K9" s="1">
        <v>152</v>
      </c>
      <c r="L9" s="5"/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array" ref="G10">_xlfn.CONCAT(LEFT(TRIM(F10),1),"박","/",LEFT(TRIM(F10),1)+1,"일")</f>
        <v>3박/4일</v>
      </c>
      <c r="H10" s="1" t="s">
        <v>21</v>
      </c>
      <c r="I10" s="4" t="str">
        <f t="shared" si="0"/>
        <v>결제요망</v>
      </c>
      <c r="J10" s="1" t="s">
        <v>30</v>
      </c>
      <c r="K10" s="1">
        <v>82</v>
      </c>
      <c r="L10" s="5"/>
      <c r="N10" s="1" t="s">
        <v>19</v>
      </c>
      <c r="O10" s="1" t="str">
        <f t="array" ref="O10">TEXT(COUNT(IF(($J$4:$J$30=O$9)*($C$4:$C$30=$N10),1))/COUNTA($C$4:$C$30),"0%")</f>
        <v>15%</v>
      </c>
      <c r="P10" s="1" t="str">
        <f t="array" ref="P10">TEXT(COUNT(IF(($J$4:$J$30=P$9)*($C$4:$C$30=$N10),1))/COUNTA($C$4:$C$30),"0%")</f>
        <v>19%</v>
      </c>
      <c r="Q10" s="1" t="str">
        <f t="array" ref="Q10">TEXT(COUNT(IF(($J$4:$J$30=Q$9)*($C$4:$C$30=$N10),1))/COUNTA($C$4:$C$30),"0%")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array" ref="G11">_xlfn.CONCAT(LEFT(TRIM(F11),1),"박","/",LEFT(TRIM(F11),1)+1,"일")</f>
        <v>1박/2일</v>
      </c>
      <c r="H11" s="1" t="s">
        <v>25</v>
      </c>
      <c r="I11" s="4">
        <f t="shared" si="0"/>
        <v>0.1</v>
      </c>
      <c r="J11" s="1" t="s">
        <v>16</v>
      </c>
      <c r="K11" s="1">
        <v>43</v>
      </c>
      <c r="L11" s="5"/>
      <c r="N11" s="1" t="s">
        <v>13</v>
      </c>
      <c r="O11" s="1" t="str">
        <f t="array" ref="O11">TEXT(COUNT(IF(($J$4:$J$30=O$9)*($C$4:$C$30=$N11),1))/COUNTA($C$4:$C$30),"0%")</f>
        <v>11%</v>
      </c>
      <c r="P11" s="1" t="str">
        <f t="array" ref="P11">TEXT(COUNT(IF(($J$4:$J$30=P$9)*($C$4:$C$30=$N11),1))/COUNTA($C$4:$C$30),"0%")</f>
        <v>19%</v>
      </c>
      <c r="Q11" s="1" t="str">
        <f t="array" ref="Q11">TEXT(COUNT(IF(($J$4:$J$30=Q$9)*($C$4:$C$30=$N11),1))/COUNTA($C$4:$C$30),"0%")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array" ref="G12">_xlfn.CONCAT(LEFT(TRIM(F12),1),"박","/",LEFT(TRIM(F12),1)+1,"일")</f>
        <v>2박/3일</v>
      </c>
      <c r="H12" s="1" t="s">
        <v>25</v>
      </c>
      <c r="I12" s="4" t="str">
        <f t="shared" si="0"/>
        <v>결제요망</v>
      </c>
      <c r="J12" s="1" t="s">
        <v>30</v>
      </c>
      <c r="K12" s="1">
        <v>63</v>
      </c>
      <c r="L12" s="5"/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array" ref="G13">_xlfn.CONCAT(LEFT(TRIM(F13),1),"박","/",LEFT(TRIM(F13),1)+1,"일")</f>
        <v>7박/8일</v>
      </c>
      <c r="H13" s="1" t="s">
        <v>15</v>
      </c>
      <c r="I13" s="4" t="str">
        <f t="shared" si="0"/>
        <v>결제요망</v>
      </c>
      <c r="J13" s="1" t="s">
        <v>47</v>
      </c>
      <c r="K13" s="1">
        <v>173</v>
      </c>
      <c r="L13" s="5"/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array" ref="G14">_xlfn.CONCAT(LEFT(TRIM(F14),1),"박","/",LEFT(TRIM(F14),1)+1,"일")</f>
        <v>6박/7일</v>
      </c>
      <c r="H14" s="1" t="s">
        <v>25</v>
      </c>
      <c r="I14" s="4">
        <f t="shared" si="0"/>
        <v>0.1</v>
      </c>
      <c r="J14" s="1" t="s">
        <v>16</v>
      </c>
      <c r="K14" s="1">
        <v>151</v>
      </c>
      <c r="L14" s="5"/>
      <c r="N14" s="23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array" ref="G15">_xlfn.CONCAT(LEFT(TRIM(F15),1),"박","/",LEFT(TRIM(F15),1)+1,"일")</f>
        <v>3박/4일</v>
      </c>
      <c r="H15" s="1" t="s">
        <v>15</v>
      </c>
      <c r="I15" s="4">
        <f t="shared" si="0"/>
        <v>0.1</v>
      </c>
      <c r="J15" s="1" t="s">
        <v>30</v>
      </c>
      <c r="K15" s="1">
        <v>88</v>
      </c>
      <c r="L15" s="5"/>
      <c r="N15" s="24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array" ref="G16">_xlfn.CONCAT(LEFT(TRIM(F16),1),"박","/",LEFT(TRIM(F16),1)+1,"일")</f>
        <v>5박/6일</v>
      </c>
      <c r="H16" s="1" t="s">
        <v>34</v>
      </c>
      <c r="I16" s="4">
        <f t="shared" si="0"/>
        <v>0.1</v>
      </c>
      <c r="J16" s="1" t="s">
        <v>47</v>
      </c>
      <c r="K16" s="1">
        <v>133</v>
      </c>
      <c r="L16" s="5"/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array" ref="G17">_xlfn.CONCAT(LEFT(TRIM(F17),1),"박","/",LEFT(TRIM(F17),1)+1,"일")</f>
        <v>1박/2일</v>
      </c>
      <c r="H17" s="1" t="s">
        <v>34</v>
      </c>
      <c r="I17" s="4">
        <f t="shared" si="0"/>
        <v>0.1</v>
      </c>
      <c r="J17" s="1" t="s">
        <v>30</v>
      </c>
      <c r="K17" s="1">
        <v>39</v>
      </c>
      <c r="L17" s="5"/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array" ref="G18">_xlfn.CONCAT(LEFT(TRIM(F18),1),"박","/",LEFT(TRIM(F18),1)+1,"일")</f>
        <v>1박/2일</v>
      </c>
      <c r="H18" s="1" t="s">
        <v>21</v>
      </c>
      <c r="I18" s="4">
        <f t="shared" si="0"/>
        <v>0.1</v>
      </c>
      <c r="J18" s="1" t="s">
        <v>47</v>
      </c>
      <c r="K18" s="1">
        <v>39</v>
      </c>
      <c r="L18" s="5"/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array" ref="G19">_xlfn.CONCAT(LEFT(TRIM(F19),1),"박","/",LEFT(TRIM(F19),1)+1,"일")</f>
        <v>1박/2일</v>
      </c>
      <c r="H19" s="1" t="s">
        <v>25</v>
      </c>
      <c r="I19" s="4">
        <f t="shared" si="0"/>
        <v>0.1</v>
      </c>
      <c r="J19" s="1" t="s">
        <v>30</v>
      </c>
      <c r="K19" s="1">
        <v>36</v>
      </c>
      <c r="L19" s="5"/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array" ref="G20">_xlfn.CONCAT(LEFT(TRIM(F20),1),"박","/",LEFT(TRIM(F20),1)+1,"일")</f>
        <v>9박/10일</v>
      </c>
      <c r="H20" s="1" t="s">
        <v>21</v>
      </c>
      <c r="I20" s="4">
        <f t="shared" si="0"/>
        <v>0.1</v>
      </c>
      <c r="J20" s="1" t="s">
        <v>16</v>
      </c>
      <c r="K20" s="1">
        <v>219</v>
      </c>
      <c r="L20" s="5"/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array" ref="G21">_xlfn.CONCAT(LEFT(TRIM(F21),1),"박","/",LEFT(TRIM(F21),1)+1,"일")</f>
        <v>7박/8일</v>
      </c>
      <c r="H21" s="1" t="s">
        <v>25</v>
      </c>
      <c r="I21" s="4">
        <f t="shared" si="0"/>
        <v>0.1</v>
      </c>
      <c r="J21" s="1" t="s">
        <v>30</v>
      </c>
      <c r="K21" s="1">
        <v>174</v>
      </c>
      <c r="L21" s="5"/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array" ref="G22">_xlfn.CONCAT(LEFT(TRIM(F22),1),"박","/",LEFT(TRIM(F22),1)+1,"일")</f>
        <v>9박/10일</v>
      </c>
      <c r="H22" s="1" t="s">
        <v>15</v>
      </c>
      <c r="I22" s="4">
        <f t="shared" si="0"/>
        <v>0.1</v>
      </c>
      <c r="J22" s="1" t="s">
        <v>30</v>
      </c>
      <c r="K22" s="1">
        <v>218</v>
      </c>
      <c r="L22" s="5"/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array" ref="G23">_xlfn.CONCAT(LEFT(TRIM(F23),1),"박","/",LEFT(TRIM(F23),1)+1,"일")</f>
        <v>3박/4일</v>
      </c>
      <c r="H23" s="1" t="s">
        <v>34</v>
      </c>
      <c r="I23" s="4">
        <f t="shared" si="0"/>
        <v>0.1</v>
      </c>
      <c r="J23" s="1" t="s">
        <v>47</v>
      </c>
      <c r="K23" s="1">
        <v>90</v>
      </c>
      <c r="L23" s="5"/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array" ref="G24">_xlfn.CONCAT(LEFT(TRIM(F24),1),"박","/",LEFT(TRIM(F24),1)+1,"일")</f>
        <v>5박/6일</v>
      </c>
      <c r="H24" s="1" t="s">
        <v>34</v>
      </c>
      <c r="I24" s="4" t="str">
        <f t="shared" si="0"/>
        <v>결제요망</v>
      </c>
      <c r="J24" s="1" t="s">
        <v>47</v>
      </c>
      <c r="K24" s="1">
        <v>132</v>
      </c>
      <c r="L24" s="5"/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array" ref="G25">_xlfn.CONCAT(LEFT(TRIM(F25),1),"박","/",LEFT(TRIM(F25),1)+1,"일")</f>
        <v>7박/8일</v>
      </c>
      <c r="H25" s="1" t="s">
        <v>21</v>
      </c>
      <c r="I25" s="4">
        <f t="shared" si="0"/>
        <v>0.1</v>
      </c>
      <c r="J25" s="1" t="s">
        <v>47</v>
      </c>
      <c r="K25" s="1">
        <v>188</v>
      </c>
      <c r="L25" s="5"/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array" ref="G26">_xlfn.CONCAT(LEFT(TRIM(F26),1),"박","/",LEFT(TRIM(F26),1)+1,"일")</f>
        <v>5박/6일</v>
      </c>
      <c r="H26" s="1" t="s">
        <v>25</v>
      </c>
      <c r="I26" s="4">
        <f t="shared" si="0"/>
        <v>0.1</v>
      </c>
      <c r="J26" s="1" t="s">
        <v>30</v>
      </c>
      <c r="K26" s="1">
        <v>127</v>
      </c>
      <c r="L26" s="5"/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array" ref="G27">_xlfn.CONCAT(LEFT(TRIM(F27),1),"박","/",LEFT(TRIM(F27),1)+1,"일")</f>
        <v>3박/4일</v>
      </c>
      <c r="H27" s="1" t="s">
        <v>15</v>
      </c>
      <c r="I27" s="4">
        <f t="shared" si="0"/>
        <v>0.1</v>
      </c>
      <c r="J27" s="1" t="s">
        <v>47</v>
      </c>
      <c r="K27" s="1">
        <v>85</v>
      </c>
      <c r="L27" s="5"/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array" ref="G28">_xlfn.CONCAT(LEFT(TRIM(F28),1),"박","/",LEFT(TRIM(F28),1)+1,"일")</f>
        <v>6박/7일</v>
      </c>
      <c r="H28" s="1" t="s">
        <v>34</v>
      </c>
      <c r="I28" s="4" t="str">
        <f t="shared" si="0"/>
        <v>결제요망</v>
      </c>
      <c r="J28" s="1" t="s">
        <v>30</v>
      </c>
      <c r="K28" s="1">
        <v>153</v>
      </c>
      <c r="L28" s="5"/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array" ref="G29">_xlfn.CONCAT(LEFT(TRIM(F29),1),"박","/",LEFT(TRIM(F29),1)+1,"일")</f>
        <v>4박/5일</v>
      </c>
      <c r="H29" s="1" t="s">
        <v>34</v>
      </c>
      <c r="I29" s="4">
        <f t="shared" si="0"/>
        <v>0.1</v>
      </c>
      <c r="J29" s="1" t="s">
        <v>16</v>
      </c>
      <c r="K29" s="1">
        <v>112</v>
      </c>
      <c r="L29" s="5"/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array" ref="G30">_xlfn.CONCAT(LEFT(TRIM(F30),1),"박","/",LEFT(TRIM(F30),1)+1,"일")</f>
        <v>2박/3일</v>
      </c>
      <c r="H30" s="1" t="s">
        <v>34</v>
      </c>
      <c r="I30" s="4" t="str">
        <f t="shared" si="0"/>
        <v>결제요망</v>
      </c>
      <c r="J30" s="1" t="s">
        <v>16</v>
      </c>
      <c r="K30" s="1">
        <v>64</v>
      </c>
      <c r="L30" s="5"/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I12" sqref="I12"/>
    </sheetView>
  </sheetViews>
  <sheetFormatPr defaultRowHeight="16.5"/>
  <cols>
    <col min="1" max="1" width="3.625" customWidth="1"/>
    <col min="2" max="2" width="22.125" bestFit="1" customWidth="1"/>
    <col min="3" max="3" width="14.875" bestFit="1" customWidth="1"/>
    <col min="4" max="7" width="13.25" bestFit="1" customWidth="1"/>
    <col min="8" max="8" width="9.625" bestFit="1" customWidth="1"/>
    <col min="9" max="9" width="10.75" bestFit="1" customWidth="1"/>
    <col min="10" max="10" width="15.25" bestFit="1" customWidth="1"/>
    <col min="11" max="12" width="20.125" bestFit="1" customWidth="1"/>
  </cols>
  <sheetData>
    <row r="2" spans="2:8">
      <c r="B2" s="12"/>
      <c r="C2" s="12"/>
      <c r="D2" s="19" t="s">
        <v>6</v>
      </c>
      <c r="E2" s="12"/>
      <c r="F2" s="12"/>
      <c r="G2" s="12"/>
      <c r="H2" s="12"/>
    </row>
    <row r="3" spans="2:8">
      <c r="B3" s="19" t="s">
        <v>4</v>
      </c>
      <c r="C3" s="19" t="s">
        <v>160</v>
      </c>
      <c r="D3" s="20" t="s">
        <v>21</v>
      </c>
      <c r="E3" s="20" t="s">
        <v>25</v>
      </c>
      <c r="F3" s="20" t="s">
        <v>34</v>
      </c>
      <c r="G3" s="20" t="s">
        <v>15</v>
      </c>
      <c r="H3" s="20" t="s">
        <v>154</v>
      </c>
    </row>
    <row r="4" spans="2:8">
      <c r="B4" s="12" t="s">
        <v>155</v>
      </c>
      <c r="C4" s="12"/>
      <c r="D4" s="17"/>
      <c r="E4" s="17"/>
      <c r="F4" s="17"/>
      <c r="G4" s="17"/>
      <c r="H4" s="17"/>
    </row>
    <row r="5" spans="2:8">
      <c r="B5" s="12"/>
      <c r="C5" s="12" t="s">
        <v>161</v>
      </c>
      <c r="D5" s="17" t="s">
        <v>165</v>
      </c>
      <c r="E5" s="17">
        <v>144.66666666666666</v>
      </c>
      <c r="F5" s="17">
        <v>118.33333333333333</v>
      </c>
      <c r="G5" s="17" t="s">
        <v>165</v>
      </c>
      <c r="H5" s="17">
        <v>131.5</v>
      </c>
    </row>
    <row r="6" spans="2:8">
      <c r="B6" s="12"/>
      <c r="C6" s="12" t="s">
        <v>163</v>
      </c>
      <c r="D6" s="18" t="s">
        <v>165</v>
      </c>
      <c r="E6" s="18">
        <v>898000</v>
      </c>
      <c r="F6" s="18">
        <v>945000</v>
      </c>
      <c r="G6" s="18" t="s">
        <v>165</v>
      </c>
      <c r="H6" s="18">
        <v>921500</v>
      </c>
    </row>
    <row r="7" spans="2:8">
      <c r="B7" s="12" t="s">
        <v>156</v>
      </c>
      <c r="C7" s="12"/>
      <c r="D7" s="17"/>
      <c r="E7" s="17"/>
      <c r="F7" s="17"/>
      <c r="G7" s="17"/>
      <c r="H7" s="17"/>
    </row>
    <row r="8" spans="2:8">
      <c r="B8" s="12"/>
      <c r="C8" s="12" t="s">
        <v>161</v>
      </c>
      <c r="D8" s="17">
        <v>103</v>
      </c>
      <c r="E8" s="17">
        <v>49.5</v>
      </c>
      <c r="F8" s="17">
        <v>132.5</v>
      </c>
      <c r="G8" s="17" t="s">
        <v>165</v>
      </c>
      <c r="H8" s="17">
        <v>93.4</v>
      </c>
    </row>
    <row r="9" spans="2:8">
      <c r="B9" s="12"/>
      <c r="C9" s="12" t="s">
        <v>163</v>
      </c>
      <c r="D9" s="18">
        <v>1071000</v>
      </c>
      <c r="E9" s="18">
        <v>231000</v>
      </c>
      <c r="F9" s="18">
        <v>1065500</v>
      </c>
      <c r="G9" s="18" t="s">
        <v>165</v>
      </c>
      <c r="H9" s="18">
        <v>732800</v>
      </c>
    </row>
    <row r="10" spans="2:8">
      <c r="B10" s="12" t="s">
        <v>157</v>
      </c>
      <c r="C10" s="12"/>
      <c r="D10" s="17"/>
      <c r="E10" s="17"/>
      <c r="F10" s="17"/>
      <c r="G10" s="17"/>
      <c r="H10" s="17"/>
    </row>
    <row r="11" spans="2:8">
      <c r="B11" s="12"/>
      <c r="C11" s="12" t="s">
        <v>161</v>
      </c>
      <c r="D11" s="17">
        <v>150.5</v>
      </c>
      <c r="E11" s="17">
        <v>97.5</v>
      </c>
      <c r="F11" s="17">
        <v>53.333333333333336</v>
      </c>
      <c r="G11" s="17">
        <v>173</v>
      </c>
      <c r="H11" s="17">
        <v>103.625</v>
      </c>
    </row>
    <row r="12" spans="2:8">
      <c r="B12" s="12"/>
      <c r="C12" s="12" t="s">
        <v>163</v>
      </c>
      <c r="D12" s="18">
        <v>1147500</v>
      </c>
      <c r="E12" s="18">
        <v>555000</v>
      </c>
      <c r="F12" s="18">
        <v>335333.33333333331</v>
      </c>
      <c r="G12" s="18">
        <v>908000</v>
      </c>
      <c r="H12" s="18">
        <v>664875</v>
      </c>
    </row>
    <row r="13" spans="2:8">
      <c r="B13" s="12" t="s">
        <v>158</v>
      </c>
      <c r="C13" s="12"/>
      <c r="D13" s="17"/>
      <c r="E13" s="17"/>
      <c r="F13" s="17"/>
      <c r="G13" s="17"/>
      <c r="H13" s="17"/>
    </row>
    <row r="14" spans="2:8">
      <c r="B14" s="12"/>
      <c r="C14" s="12" t="s">
        <v>161</v>
      </c>
      <c r="D14" s="17">
        <v>39</v>
      </c>
      <c r="E14" s="17">
        <v>127</v>
      </c>
      <c r="F14" s="17" t="s">
        <v>165</v>
      </c>
      <c r="G14" s="17">
        <v>86</v>
      </c>
      <c r="H14" s="17">
        <v>84.5</v>
      </c>
    </row>
    <row r="15" spans="2:8">
      <c r="B15" s="12"/>
      <c r="C15" s="12" t="s">
        <v>163</v>
      </c>
      <c r="D15" s="18">
        <v>180000</v>
      </c>
      <c r="E15" s="18">
        <v>864000</v>
      </c>
      <c r="F15" s="18" t="s">
        <v>165</v>
      </c>
      <c r="G15" s="18">
        <v>495000</v>
      </c>
      <c r="H15" s="18">
        <v>508500</v>
      </c>
    </row>
    <row r="16" spans="2:8">
      <c r="B16" s="12" t="s">
        <v>159</v>
      </c>
      <c r="C16" s="12"/>
      <c r="D16" s="17"/>
      <c r="E16" s="17"/>
      <c r="F16" s="17"/>
      <c r="G16" s="17"/>
      <c r="H16" s="17"/>
    </row>
    <row r="17" spans="2:8">
      <c r="B17" s="12"/>
      <c r="C17" s="12" t="s">
        <v>161</v>
      </c>
      <c r="D17" s="17">
        <v>188</v>
      </c>
      <c r="E17" s="17">
        <v>158</v>
      </c>
      <c r="F17" s="17" t="s">
        <v>165</v>
      </c>
      <c r="G17" s="17">
        <v>151.5</v>
      </c>
      <c r="H17" s="17">
        <v>162.25</v>
      </c>
    </row>
    <row r="18" spans="2:8">
      <c r="B18" s="12"/>
      <c r="C18" s="12" t="s">
        <v>163</v>
      </c>
      <c r="D18" s="18">
        <v>1485000</v>
      </c>
      <c r="E18" s="18">
        <v>990000</v>
      </c>
      <c r="F18" s="18" t="s">
        <v>165</v>
      </c>
      <c r="G18" s="18">
        <v>701500</v>
      </c>
      <c r="H18" s="18">
        <v>969500</v>
      </c>
    </row>
    <row r="19" spans="2:8">
      <c r="B19" s="12" t="s">
        <v>162</v>
      </c>
      <c r="C19" s="12"/>
      <c r="D19" s="17">
        <v>126.2</v>
      </c>
      <c r="E19" s="17">
        <v>112.55555555555556</v>
      </c>
      <c r="F19" s="17">
        <v>97.5</v>
      </c>
      <c r="G19" s="17">
        <v>129.6</v>
      </c>
      <c r="H19" s="17">
        <v>113.77777777777777</v>
      </c>
    </row>
    <row r="20" spans="2:8">
      <c r="B20" s="12" t="s">
        <v>164</v>
      </c>
      <c r="C20" s="12"/>
      <c r="D20" s="18">
        <v>1006200</v>
      </c>
      <c r="E20" s="18">
        <v>680000</v>
      </c>
      <c r="F20" s="18">
        <v>746500</v>
      </c>
      <c r="G20" s="18">
        <v>660200</v>
      </c>
      <c r="H20" s="18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6" sqref="J16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1">
        <v>151012.5</v>
      </c>
      <c r="D12" s="21">
        <v>87051.5</v>
      </c>
      <c r="E12" s="21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1">
        <v>101774</v>
      </c>
      <c r="D13" s="21">
        <v>83765</v>
      </c>
      <c r="E13" s="21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1">
        <v>106827</v>
      </c>
      <c r="D14" s="21">
        <v>63584</v>
      </c>
      <c r="E14" s="21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1">
        <v>76324</v>
      </c>
      <c r="D15" s="21">
        <v>84321</v>
      </c>
      <c r="E15" s="21">
        <v>61351</v>
      </c>
      <c r="F15" s="9"/>
    </row>
    <row r="16" spans="2:10">
      <c r="B16" s="1" t="s">
        <v>118</v>
      </c>
      <c r="C16" s="21">
        <v>117270</v>
      </c>
      <c r="D16" s="21">
        <v>99273.5</v>
      </c>
      <c r="E16" s="21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82696594-468B-4FAF-8EFF-45C7ACFDB56E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21" sqref="L21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6" sqref="N6:N7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5" name="Button 3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L13" sqref="L13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2024-08-16T06:32:53Z</dcterms:modified>
</cp:coreProperties>
</file>