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A194DD3C-17F5-40BD-A3A6-8FD02CBFE195}" xr6:coauthVersionLast="47" xr6:coauthVersionMax="47" xr10:uidLastSave="{00000000-0000-0000-0000-000000000000}"/>
  <bookViews>
    <workbookView xWindow="-108" yWindow="-108" windowWidth="23256" windowHeight="12576" tabRatio="765" activeTab="7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_FilterDatabase" localSheetId="4" hidden="1">'분석작업-2'!$A$4:$H$17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2" l="1" a="1"/>
  <c r="F10" i="2" s="1"/>
  <c r="E3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21" i="2" a="1"/>
  <c r="F21" i="2" s="1"/>
  <c r="F22" i="2" a="1"/>
  <c r="F22" i="2" s="1"/>
  <c r="F23" i="2" a="1"/>
  <c r="F23" i="2" s="1"/>
  <c r="F24" i="2" a="1"/>
  <c r="F24" i="2"/>
  <c r="F25" i="2" a="1"/>
  <c r="F25" i="2" s="1"/>
  <c r="F26" i="2" a="1"/>
  <c r="F26" i="2" s="1"/>
  <c r="F27" i="2" a="1"/>
  <c r="F27" i="2" s="1"/>
  <c r="F28" i="2" a="1"/>
  <c r="F28" i="2"/>
  <c r="F29" i="2" a="1"/>
  <c r="F29" i="2" s="1"/>
  <c r="F30" i="2" a="1"/>
  <c r="F30" i="2" s="1"/>
  <c r="F31" i="2" a="1"/>
  <c r="F31" i="2" s="1"/>
  <c r="F32" i="2" a="1"/>
  <c r="F32" i="2"/>
  <c r="F33" i="2" a="1"/>
  <c r="F33" i="2" s="1"/>
  <c r="F34" i="2" a="1"/>
  <c r="F34" i="2" s="1"/>
  <c r="F35" i="2" a="1"/>
  <c r="F35" i="2" s="1"/>
  <c r="F36" i="2" a="1"/>
  <c r="F36" i="2"/>
  <c r="F37" i="2" a="1"/>
  <c r="F37" i="2" s="1"/>
  <c r="F38" i="2" a="1"/>
  <c r="F38" i="2" s="1"/>
  <c r="F39" i="2" a="1"/>
  <c r="F39" i="2" s="1"/>
  <c r="F20" i="2" a="1"/>
  <c r="F2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C4" i="2"/>
  <c r="C5" i="2"/>
  <c r="C6" i="2"/>
  <c r="C3" i="2"/>
  <c r="A34" i="1"/>
  <c r="D3" i="6"/>
  <c r="D4" i="6"/>
  <c r="D5" i="6"/>
  <c r="D6" i="6"/>
  <c r="I22" i="2" a="1"/>
  <c r="I26" i="2" a="1"/>
  <c r="I30" i="2" a="1"/>
  <c r="I34" i="2" a="1"/>
  <c r="I38" i="2" a="1"/>
  <c r="I27" i="2" a="1"/>
  <c r="I31" i="2" a="1"/>
  <c r="I35" i="2" a="1"/>
  <c r="I33" i="2" a="1"/>
  <c r="I23" i="2" a="1"/>
  <c r="I39" i="2" a="1"/>
  <c r="I37" i="2" a="1"/>
  <c r="I24" i="2" a="1"/>
  <c r="I28" i="2" a="1"/>
  <c r="I32" i="2" a="1"/>
  <c r="I36" i="2" a="1"/>
  <c r="I21" i="2" a="1"/>
  <c r="I25" i="2" a="1"/>
  <c r="I29" i="2" a="1"/>
  <c r="I20" i="2" a="1"/>
  <c r="I29" i="2" l="1"/>
  <c r="I25" i="2"/>
  <c r="I21" i="2"/>
  <c r="I36" i="2"/>
  <c r="I32" i="2"/>
  <c r="I28" i="2"/>
  <c r="I24" i="2"/>
  <c r="I37" i="2"/>
  <c r="I39" i="2"/>
  <c r="I23" i="2"/>
  <c r="I33" i="2"/>
  <c r="I35" i="2"/>
  <c r="I31" i="2"/>
  <c r="I27" i="2"/>
  <c r="I38" i="2"/>
  <c r="I34" i="2"/>
  <c r="I30" i="2"/>
  <c r="I26" i="2"/>
  <c r="I22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F9ADAEA-6A60-4AD8-B693-A844FFCFAD9F}" sourceFile="C:\길벗컴활1급\01 엑셀\03 기본모의고사\성적.accdb" keepAlive="1" name="성적" type="5" refreshedVersion="7" background="1">
    <dbPr connection="Provider=Microsoft.ACE.OLEDB.12.0;User ID=Admin;Data Source=C:\길벗컴활1급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<sst xmlns="http://schemas.openxmlformats.org/spreadsheetml/2006/main" count="316" uniqueCount="195">
  <si>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</si>
  <si>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</si>
  <si>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</si>
  <si>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</si>
  <si>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</si>
  <si>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</si>
  <si>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</si>
  <si>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</si>
  <si>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</si>
  <si>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</si>
  <si>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</si>
  <si>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</si>
  <si>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</si>
  <si>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</si>
  <si>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</si>
  <si>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</si>
  <si>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</si>
  <si>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</si>
  <si>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</si>
  <si>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</si>
  <si>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</si>
  <si>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</si>
  <si>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</si>
  <si>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</si>
  <si>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</si>
  <si>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</si>
  <si>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</si>
  <si>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</si>
  <si>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</si>
  <si>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</si>
  <si>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</si>
  <si>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</si>
  <si>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</si>
  <si>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</si>
  <si>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</si>
  <si>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</si>
  <si>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</si>
  <si>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</si>
  <si>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</si>
  <si>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</si>
  <si>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</si>
  <si>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</si>
  <si>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</si>
  <si>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</si>
  <si>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</si>
  <si>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</si>
  <si>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</si>
  <si>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</si>
  <si>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</si>
  <si>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</si>
  <si>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</si>
  <si>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</si>
  <si>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</si>
  <si>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</si>
  <si>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</si>
  <si>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</si>
  <si>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</si>
  <si>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</si>
  <si>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</si>
  <si>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</si>
  <si>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</si>
  <si>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</si>
  <si>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</si>
  <si>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</si>
  <si>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</si>
  <si>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</si>
  <si>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</si>
  <si>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</si>
  <si>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</si>
  <si>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</si>
  <si>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</si>
  <si>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</si>
  <si>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</si>
  <si>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</si>
  <si>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</si>
  <si>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</si>
  <si>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</si>
  <si>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</si>
  <si>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</si>
  <si>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</si>
  <si>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</si>
  <si>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</si>
  <si>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</si>
  <si>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</si>
  <si>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</si>
  <si>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</si>
  <si>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</si>
  <si>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</si>
  <si>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</si>
  <si>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</si>
  <si>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</si>
  <si>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</si>
  <si>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</si>
  <si>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</si>
  <si>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</si>
  <si>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</si>
  <si>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</si>
  <si>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</si>
  <si>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</si>
  <si>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</si>
  <si>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</si>
  <si>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</si>
  <si>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</si>
  <si>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</si>
  <si>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</si>
  <si>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</si>
  <si>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</si>
  <si>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</si>
  <si>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</si>
  <si>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</si>
  <si>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</si>
  <si>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</si>
  <si>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</si>
  <si>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</si>
  <si>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</si>
  <si>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</si>
  <si>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</si>
  <si>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</si>
  <si>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</si>
  <si>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</si>
  <si>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</si>
  <si>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</si>
  <si>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</si>
  <si>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</si>
  <si>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</si>
  <si>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</si>
  <si>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</si>
  <si>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</si>
  <si>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</si>
  <si>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</si>
  <si>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</si>
  <si>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</si>
  <si>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</si>
  <si>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</si>
  <si>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</si>
  <si>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</si>
  <si>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</si>
  <si>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</si>
  <si>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</si>
  <si>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</si>
  <si>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</si>
  <si>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</si>
  <si>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</si>
  <si>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</si>
  <si>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</si>
  <si>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</si>
  <si>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</si>
  <si>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</si>
  <si>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</si>
  <si>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</si>
  <si>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</si>
  <si>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</si>
  <si>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</si>
  <si>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</si>
  <si>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</si>
  <si>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</si>
  <si>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</si>
  <si>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</si>
  <si>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</si>
  <si>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</si>
  <si>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</si>
  <si>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</si>
  <si>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</si>
  <si>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</si>
  <si>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</si>
  <si>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</si>
  <si>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</si>
  <si>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</si>
  <si>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</si>
  <si>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</si>
  <si>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</si>
  <si>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</si>
  <si>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</si>
  <si>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전산이론</t>
  </si>
  <si>
    <t>평균 : 영어독해</t>
  </si>
  <si>
    <t>평균 : 영어듣기</t>
  </si>
  <si>
    <t>평균 : 전산실기</t>
  </si>
  <si>
    <t>사원번호</t>
  </si>
  <si>
    <t>부서코드</t>
  </si>
  <si>
    <t>입사일자</t>
  </si>
  <si>
    <t>점수</t>
  </si>
  <si>
    <t>평가</t>
  </si>
  <si>
    <t>마소희</t>
  </si>
  <si>
    <t>T-001</t>
  </si>
  <si>
    <t>상</t>
  </si>
  <si>
    <t>하</t>
  </si>
  <si>
    <t>최민정</t>
  </si>
  <si>
    <t>우성룡</t>
  </si>
  <si>
    <t>중</t>
  </si>
  <si>
    <t>박혁거</t>
  </si>
  <si>
    <t>컴활합격</t>
    <phoneticPr fontId="2" type="noConversion"/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</si>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</sst>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79" formatCode="[Red][&gt;=120]\★* 0;[Blue][&gt;=100]\☆* 0;0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6"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numFmt numFmtId="19" formatCode="yyyy/mm/dd"/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A3-4436-8FA6-1F7F37303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150876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소" refreshedDate="45468.85393553241" backgroundQuery="1" createdVersion="7" refreshedVersion="7" minRefreshableVersion="3" recordCount="37" xr:uid="{A3FD8BCA-98B0-4828-9521-C138F959C823}">
  <cacheSource type="external" connectionId="1"/>
  <cacheFields count="13">
    <cacheField name="사원번호" numFmtId="0">
      <sharedItems containsSemiMixedTypes="0" containsString="0" containsNumber="1" containsInteger="1" minValue="200101" maxValue="200137"/>
    </cacheField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코드" numFmtId="0">
      <sharedItems count="4">
        <s v="T-002"/>
        <s v="T-001"/>
        <s v="G-002"/>
        <s v="G-001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직위" numFmtId="0">
      <sharedItems count="2">
        <s v="사원"/>
        <s v="대리"/>
      </sharedItems>
    </cacheField>
    <cacheField name="입사일자" numFmtId="0">
      <sharedItems containsSemiMixedTypes="0" containsNonDate="0" containsDate="1" containsString="0" minDate="2021-01-01T00:00:00" maxDate="2023-01-08T00:00:00" count="10">
        <d v="2023-01-02T00:00:00"/>
        <d v="2022-08-01T00:00:00"/>
        <d v="2022-08-12T00:00:00"/>
        <d v="2021-01-05T00:00:00"/>
        <d v="2021-01-01T00:00:00"/>
        <d v="2021-01-09T00:00:00"/>
        <d v="2022-08-07T00:00:00"/>
        <d v="2021-01-02T00:00:00"/>
        <d v="2023-01-07T00:00:00"/>
        <d v="2021-01-04T00:00:00"/>
      </sharedItems>
    </cacheField>
    <cacheField name="업무수행" numFmtId="0">
      <sharedItems containsSemiMixedTypes="0" containsString="0" containsNumber="1" containsInteger="1" minValue="0" maxValue="100" count="7">
        <n v="100"/>
        <n v="70"/>
        <n v="80"/>
        <n v="50"/>
        <n v="90"/>
        <n v="0"/>
        <n v="10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  <cacheField name="점수" numFmtId="0">
      <sharedItems containsSemiMixedTypes="0" containsString="0" containsNumber="1" minValue="16" maxValue="92" count="30">
        <n v="85.2"/>
        <n v="69.2"/>
        <n v="72.400000000000006"/>
        <n v="76.400000000000006"/>
        <n v="54"/>
        <n v="74.8"/>
        <n v="44"/>
        <n v="74"/>
        <n v="76"/>
        <n v="81.599999999999994"/>
        <n v="90.4"/>
        <n v="86"/>
        <n v="80"/>
        <n v="89.6"/>
        <n v="77.599999999999994"/>
        <n v="76.8"/>
        <n v="79.599999999999994"/>
        <n v="16"/>
        <n v="71.2"/>
        <n v="65.599999999999994"/>
        <n v="63.6"/>
        <n v="64.8"/>
        <n v="72"/>
        <n v="41.6"/>
        <n v="92"/>
        <n v="78"/>
        <n v="87.6"/>
        <n v="88.4"/>
        <n v="34"/>
        <n v="91.2"/>
      </sharedItems>
    </cacheField>
    <cacheField name="평가" numFmtId="0">
      <sharedItems count="4">
        <s v="상"/>
        <s v="하"/>
        <s v="중"/>
        <s v="최상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200127"/>
    <x v="0"/>
    <x v="0"/>
    <x v="0"/>
    <x v="0"/>
    <x v="0"/>
    <x v="0"/>
    <x v="0"/>
    <x v="0"/>
    <x v="0"/>
    <x v="0"/>
    <x v="0"/>
    <x v="0"/>
  </r>
  <r>
    <n v="200124"/>
    <x v="1"/>
    <x v="1"/>
    <x v="1"/>
    <x v="0"/>
    <x v="0"/>
    <x v="1"/>
    <x v="1"/>
    <x v="1"/>
    <x v="1"/>
    <x v="1"/>
    <x v="1"/>
    <x v="1"/>
  </r>
  <r>
    <n v="200116"/>
    <x v="2"/>
    <x v="0"/>
    <x v="0"/>
    <x v="1"/>
    <x v="1"/>
    <x v="2"/>
    <x v="2"/>
    <x v="2"/>
    <x v="2"/>
    <x v="1"/>
    <x v="2"/>
    <x v="2"/>
  </r>
  <r>
    <n v="200122"/>
    <x v="3"/>
    <x v="2"/>
    <x v="2"/>
    <x v="1"/>
    <x v="2"/>
    <x v="1"/>
    <x v="3"/>
    <x v="1"/>
    <x v="3"/>
    <x v="0"/>
    <x v="3"/>
    <x v="2"/>
  </r>
  <r>
    <n v="200115"/>
    <x v="4"/>
    <x v="1"/>
    <x v="1"/>
    <x v="1"/>
    <x v="1"/>
    <x v="1"/>
    <x v="1"/>
    <x v="3"/>
    <x v="4"/>
    <x v="0"/>
    <x v="4"/>
    <x v="1"/>
  </r>
  <r>
    <n v="200108"/>
    <x v="5"/>
    <x v="1"/>
    <x v="1"/>
    <x v="1"/>
    <x v="3"/>
    <x v="2"/>
    <x v="0"/>
    <x v="4"/>
    <x v="0"/>
    <x v="0"/>
    <x v="5"/>
    <x v="2"/>
  </r>
  <r>
    <n v="200101"/>
    <x v="6"/>
    <x v="0"/>
    <x v="0"/>
    <x v="1"/>
    <x v="4"/>
    <x v="3"/>
    <x v="4"/>
    <x v="5"/>
    <x v="0"/>
    <x v="2"/>
    <x v="6"/>
    <x v="1"/>
  </r>
  <r>
    <n v="200111"/>
    <x v="7"/>
    <x v="0"/>
    <x v="0"/>
    <x v="1"/>
    <x v="5"/>
    <x v="0"/>
    <x v="5"/>
    <x v="3"/>
    <x v="0"/>
    <x v="0"/>
    <x v="7"/>
    <x v="2"/>
  </r>
  <r>
    <n v="200118"/>
    <x v="8"/>
    <x v="1"/>
    <x v="1"/>
    <x v="1"/>
    <x v="6"/>
    <x v="1"/>
    <x v="0"/>
    <x v="2"/>
    <x v="0"/>
    <x v="0"/>
    <x v="8"/>
    <x v="2"/>
  </r>
  <r>
    <n v="200121"/>
    <x v="9"/>
    <x v="1"/>
    <x v="1"/>
    <x v="1"/>
    <x v="2"/>
    <x v="2"/>
    <x v="6"/>
    <x v="6"/>
    <x v="3"/>
    <x v="0"/>
    <x v="9"/>
    <x v="2"/>
  </r>
  <r>
    <n v="200135"/>
    <x v="10"/>
    <x v="0"/>
    <x v="0"/>
    <x v="0"/>
    <x v="7"/>
    <x v="0"/>
    <x v="7"/>
    <x v="7"/>
    <x v="3"/>
    <x v="0"/>
    <x v="10"/>
    <x v="3"/>
  </r>
  <r>
    <n v="200112"/>
    <x v="11"/>
    <x v="2"/>
    <x v="2"/>
    <x v="1"/>
    <x v="1"/>
    <x v="0"/>
    <x v="8"/>
    <x v="3"/>
    <x v="0"/>
    <x v="0"/>
    <x v="5"/>
    <x v="2"/>
  </r>
  <r>
    <n v="200110"/>
    <x v="12"/>
    <x v="3"/>
    <x v="3"/>
    <x v="1"/>
    <x v="5"/>
    <x v="4"/>
    <x v="3"/>
    <x v="8"/>
    <x v="2"/>
    <x v="0"/>
    <x v="2"/>
    <x v="2"/>
  </r>
  <r>
    <n v="200130"/>
    <x v="13"/>
    <x v="1"/>
    <x v="1"/>
    <x v="0"/>
    <x v="8"/>
    <x v="4"/>
    <x v="6"/>
    <x v="0"/>
    <x v="3"/>
    <x v="0"/>
    <x v="11"/>
    <x v="0"/>
  </r>
  <r>
    <n v="200133"/>
    <x v="14"/>
    <x v="3"/>
    <x v="3"/>
    <x v="0"/>
    <x v="8"/>
    <x v="4"/>
    <x v="0"/>
    <x v="9"/>
    <x v="0"/>
    <x v="2"/>
    <x v="12"/>
    <x v="2"/>
  </r>
  <r>
    <n v="200136"/>
    <x v="15"/>
    <x v="2"/>
    <x v="2"/>
    <x v="0"/>
    <x v="7"/>
    <x v="0"/>
    <x v="6"/>
    <x v="7"/>
    <x v="3"/>
    <x v="0"/>
    <x v="13"/>
    <x v="0"/>
  </r>
  <r>
    <n v="200134"/>
    <x v="16"/>
    <x v="3"/>
    <x v="3"/>
    <x v="0"/>
    <x v="8"/>
    <x v="1"/>
    <x v="1"/>
    <x v="9"/>
    <x v="0"/>
    <x v="0"/>
    <x v="14"/>
    <x v="2"/>
  </r>
  <r>
    <n v="200119"/>
    <x v="17"/>
    <x v="2"/>
    <x v="2"/>
    <x v="1"/>
    <x v="6"/>
    <x v="0"/>
    <x v="9"/>
    <x v="6"/>
    <x v="0"/>
    <x v="1"/>
    <x v="15"/>
    <x v="2"/>
  </r>
  <r>
    <n v="200114"/>
    <x v="18"/>
    <x v="3"/>
    <x v="3"/>
    <x v="1"/>
    <x v="1"/>
    <x v="0"/>
    <x v="10"/>
    <x v="3"/>
    <x v="0"/>
    <x v="0"/>
    <x v="16"/>
    <x v="2"/>
  </r>
  <r>
    <n v="200102"/>
    <x v="19"/>
    <x v="0"/>
    <x v="0"/>
    <x v="1"/>
    <x v="4"/>
    <x v="5"/>
    <x v="4"/>
    <x v="5"/>
    <x v="4"/>
    <x v="2"/>
    <x v="17"/>
    <x v="1"/>
  </r>
  <r>
    <n v="200109"/>
    <x v="20"/>
    <x v="0"/>
    <x v="0"/>
    <x v="1"/>
    <x v="3"/>
    <x v="0"/>
    <x v="1"/>
    <x v="8"/>
    <x v="2"/>
    <x v="2"/>
    <x v="18"/>
    <x v="2"/>
  </r>
  <r>
    <n v="200107"/>
    <x v="21"/>
    <x v="1"/>
    <x v="1"/>
    <x v="1"/>
    <x v="3"/>
    <x v="2"/>
    <x v="1"/>
    <x v="10"/>
    <x v="2"/>
    <x v="2"/>
    <x v="19"/>
    <x v="1"/>
  </r>
  <r>
    <n v="200103"/>
    <x v="22"/>
    <x v="3"/>
    <x v="3"/>
    <x v="1"/>
    <x v="4"/>
    <x v="2"/>
    <x v="6"/>
    <x v="5"/>
    <x v="0"/>
    <x v="2"/>
    <x v="20"/>
    <x v="1"/>
  </r>
  <r>
    <n v="200113"/>
    <x v="23"/>
    <x v="2"/>
    <x v="2"/>
    <x v="1"/>
    <x v="1"/>
    <x v="0"/>
    <x v="7"/>
    <x v="3"/>
    <x v="2"/>
    <x v="0"/>
    <x v="12"/>
    <x v="2"/>
  </r>
  <r>
    <n v="200105"/>
    <x v="24"/>
    <x v="1"/>
    <x v="1"/>
    <x v="1"/>
    <x v="3"/>
    <x v="2"/>
    <x v="11"/>
    <x v="11"/>
    <x v="2"/>
    <x v="0"/>
    <x v="21"/>
    <x v="1"/>
  </r>
  <r>
    <n v="200117"/>
    <x v="25"/>
    <x v="3"/>
    <x v="3"/>
    <x v="1"/>
    <x v="1"/>
    <x v="0"/>
    <x v="1"/>
    <x v="2"/>
    <x v="2"/>
    <x v="0"/>
    <x v="14"/>
    <x v="2"/>
  </r>
  <r>
    <n v="200125"/>
    <x v="26"/>
    <x v="3"/>
    <x v="3"/>
    <x v="0"/>
    <x v="0"/>
    <x v="1"/>
    <x v="1"/>
    <x v="12"/>
    <x v="2"/>
    <x v="1"/>
    <x v="22"/>
    <x v="2"/>
  </r>
  <r>
    <n v="200123"/>
    <x v="27"/>
    <x v="2"/>
    <x v="2"/>
    <x v="1"/>
    <x v="2"/>
    <x v="0"/>
    <x v="2"/>
    <x v="1"/>
    <x v="2"/>
    <x v="0"/>
    <x v="12"/>
    <x v="2"/>
  </r>
  <r>
    <n v="200106"/>
    <x v="28"/>
    <x v="1"/>
    <x v="1"/>
    <x v="1"/>
    <x v="3"/>
    <x v="3"/>
    <x v="11"/>
    <x v="13"/>
    <x v="4"/>
    <x v="1"/>
    <x v="23"/>
    <x v="1"/>
  </r>
  <r>
    <n v="200129"/>
    <x v="29"/>
    <x v="3"/>
    <x v="3"/>
    <x v="0"/>
    <x v="8"/>
    <x v="0"/>
    <x v="12"/>
    <x v="0"/>
    <x v="3"/>
    <x v="0"/>
    <x v="24"/>
    <x v="3"/>
  </r>
  <r>
    <n v="200120"/>
    <x v="30"/>
    <x v="3"/>
    <x v="3"/>
    <x v="1"/>
    <x v="6"/>
    <x v="0"/>
    <x v="10"/>
    <x v="6"/>
    <x v="0"/>
    <x v="2"/>
    <x v="25"/>
    <x v="2"/>
  </r>
  <r>
    <n v="200131"/>
    <x v="31"/>
    <x v="1"/>
    <x v="1"/>
    <x v="0"/>
    <x v="8"/>
    <x v="4"/>
    <x v="13"/>
    <x v="0"/>
    <x v="3"/>
    <x v="0"/>
    <x v="26"/>
    <x v="0"/>
  </r>
  <r>
    <n v="200126"/>
    <x v="32"/>
    <x v="3"/>
    <x v="3"/>
    <x v="0"/>
    <x v="0"/>
    <x v="0"/>
    <x v="6"/>
    <x v="12"/>
    <x v="0"/>
    <x v="0"/>
    <x v="0"/>
    <x v="0"/>
  </r>
  <r>
    <n v="200128"/>
    <x v="33"/>
    <x v="2"/>
    <x v="2"/>
    <x v="0"/>
    <x v="0"/>
    <x v="0"/>
    <x v="6"/>
    <x v="0"/>
    <x v="0"/>
    <x v="0"/>
    <x v="11"/>
    <x v="0"/>
  </r>
  <r>
    <n v="200132"/>
    <x v="34"/>
    <x v="0"/>
    <x v="0"/>
    <x v="0"/>
    <x v="8"/>
    <x v="0"/>
    <x v="13"/>
    <x v="9"/>
    <x v="0"/>
    <x v="0"/>
    <x v="27"/>
    <x v="0"/>
  </r>
  <r>
    <n v="200104"/>
    <x v="35"/>
    <x v="3"/>
    <x v="3"/>
    <x v="1"/>
    <x v="9"/>
    <x v="6"/>
    <x v="4"/>
    <x v="5"/>
    <x v="0"/>
    <x v="3"/>
    <x v="28"/>
    <x v="1"/>
  </r>
  <r>
    <n v="200137"/>
    <x v="36"/>
    <x v="3"/>
    <x v="3"/>
    <x v="0"/>
    <x v="7"/>
    <x v="0"/>
    <x v="13"/>
    <x v="7"/>
    <x v="3"/>
    <x v="0"/>
    <x v="2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C1869B-9D15-4077-B67A-75F7AB28B8C8}" name="피벗 테이블1" cacheId="0" applyNumberFormats="0" applyBorderFormats="0" applyFontFormats="0" applyPatternFormats="0" applyAlignmentFormats="0" applyWidthHeightFormats="1" dataCaption="값" updatedVersion="7" minRefreshableVersion="3" useAutoFormatting="1" rowGrandTotals="0" colGrandTotals="0" itemPrintTitles="1" createdVersion="7" indent="0" compact="0" outline="1" outlineData="1" compactData="0" multipleFieldFilters="0" fieldListSortAscending="1">
  <location ref="A4:E8" firstHeaderRow="0" firstDataRow="1" firstDataCol="1" rowPageCount="1" colPageCount="1"/>
  <pivotFields count="13">
    <pivotField compact="0" showAll="0"/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compact="0" showAll="0"/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/>
    <pivotField compact="0"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평균 : 영어독해" fld="7" subtotal="average" baseField="3" baseItem="0" numFmtId="178"/>
    <dataField name="평균 : 영어듣기" fld="8" subtotal="average" baseField="3" baseItem="1" numFmtId="178"/>
    <dataField name="평균 : 전산이론" fld="9" subtotal="average" baseField="3" baseItem="1" numFmtId="178"/>
    <dataField name="평균 : 전산실기" fld="10" subtotal="average" baseField="3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AF3C51E-FCD5-4F40-A920-C58D52B72F87}" name="표1" displayName="표1" ref="A1:M11" totalsRowShown="0">
  <autoFilter ref="A1:M11" xr:uid="{0AF3C51E-FCD5-4F40-A920-C58D52B72F87}"/>
  <tableColumns count="13">
    <tableColumn id="1" xr3:uid="{5EBF5338-F7DA-450C-9BF1-4E0CF02015E6}" name="사원번호"/>
    <tableColumn id="2" xr3:uid="{E759372F-BACD-4829-8B74-9F36BB8659CA}" name="이름"/>
    <tableColumn id="3" xr3:uid="{1E32061F-3EAD-4154-B3EF-330A523D047A}" name="부서코드"/>
    <tableColumn id="4" xr3:uid="{D34DD629-20D5-4F60-913E-2A5F3C5A561E}" name="부서명"/>
    <tableColumn id="5" xr3:uid="{7D4EBC08-391F-40A6-AF95-BE09F46BD157}" name="직위"/>
    <tableColumn id="6" xr3:uid="{3ED74B28-6E27-4598-826C-53D975781ECB}" name="입사일자" dataDxfId="4"/>
    <tableColumn id="7" xr3:uid="{80D53F85-7E67-4C28-8B4B-694760F49ADC}" name="업무수행"/>
    <tableColumn id="8" xr3:uid="{AD5F9A1A-DDDA-47A0-AE7C-52725686C386}" name="영어독해"/>
    <tableColumn id="9" xr3:uid="{1A8F570C-B8B4-49A4-827B-F8A3FE799C9E}" name="영어듣기"/>
    <tableColumn id="10" xr3:uid="{C88A0F10-0A32-4E68-860F-1E9EBC738BA1}" name="전산이론"/>
    <tableColumn id="11" xr3:uid="{55E1C0DF-F971-4887-85F4-857C5E5B8082}" name="전산실기"/>
    <tableColumn id="12" xr3:uid="{958666CA-DCC7-42AF-B7BC-91B2B89B2291}" name="점수"/>
    <tableColumn id="13" xr3:uid="{E1B10A32-1E3C-469F-ACF6-21C92BE59E3F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Q43"/>
  <sheetViews>
    <sheetView topLeftCell="A22" workbookViewId="0">
      <selection activeCell="K34" sqref="K34"/>
    </sheetView>
  </sheetViews>
  <sheetFormatPr defaultRowHeight="17.399999999999999"/>
  <cols>
    <col min="1" max="1" width="12" customWidth="1"/>
    <col min="3" max="3" width="6.69921875" customWidth="1"/>
  </cols>
  <sheetData>
    <row r="1" spans="1:17">
      <c r="A1" t="s">
        <v>167</v>
      </c>
    </row>
    <row r="3" spans="1:17">
      <c r="A3" s="1" t="s">
        <v>168</v>
      </c>
      <c r="B3" s="1" t="s">
        <v>169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7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7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7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7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7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7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7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7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7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7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7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Q14" s="38"/>
    </row>
    <row r="15" spans="1:17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7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154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155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156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157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158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159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162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163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164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165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166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160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161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171</v>
      </c>
    </row>
    <row r="34" spans="1:7">
      <c r="A34" t="b">
        <f>AND(AVERAGE(C4:E4)&gt;=80,F4&gt;=G4)</f>
        <v>0</v>
      </c>
    </row>
    <row r="36" spans="1:7">
      <c r="A36" s="1" t="s">
        <v>168</v>
      </c>
      <c r="B36" s="1" t="s">
        <v>169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154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163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165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5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16" zoomScaleNormal="100" workbookViewId="0">
      <selection activeCell="I20" sqref="I20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8" t="s">
        <v>170</v>
      </c>
      <c r="F2" s="49"/>
      <c r="G2" s="50"/>
      <c r="H2" s="3" t="s">
        <v>191</v>
      </c>
      <c r="I2" s="3" t="s">
        <v>193</v>
      </c>
    </row>
    <row r="3" spans="1:9">
      <c r="A3" s="4">
        <v>2006</v>
      </c>
      <c r="B3" s="4">
        <v>2017</v>
      </c>
      <c r="C3" s="1" t="str">
        <f>COUNTIFS($D$20:$D$39,A3)&amp;COUNTIFS($D$20:$D$39,B3)</f>
        <v>01</v>
      </c>
      <c r="E3" s="51">
        <f>DSUM(A19:I39,7,H2:I3)</f>
        <v>1200000</v>
      </c>
      <c r="F3" s="52"/>
      <c r="G3" s="53"/>
      <c r="H3" s="3" t="s">
        <v>192</v>
      </c>
      <c r="I3" s="3" t="s">
        <v>194</v>
      </c>
    </row>
    <row r="4" spans="1:9">
      <c r="A4" s="4">
        <v>2018</v>
      </c>
      <c r="B4" s="4">
        <v>2019</v>
      </c>
      <c r="C4" s="1" t="str">
        <f t="shared" ref="C4:C6" si="0">COUNTIFS($D$20:$D$39,A4)&amp;COUNTIFS($D$20:$D$39,B4)</f>
        <v>01</v>
      </c>
      <c r="H4" s="3"/>
      <c r="I4" s="3"/>
    </row>
    <row r="5" spans="1:9">
      <c r="A5" s="4">
        <v>2020</v>
      </c>
      <c r="B5" s="4">
        <v>2021</v>
      </c>
      <c r="C5" s="1" t="str">
        <f t="shared" si="0"/>
        <v>34</v>
      </c>
    </row>
    <row r="6" spans="1:9">
      <c r="A6" s="4">
        <v>2022</v>
      </c>
      <c r="B6" s="4">
        <v>2023</v>
      </c>
      <c r="C6" s="1" t="str">
        <f t="shared" si="0"/>
        <v>24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TRUNC(AVERAGE(IF($A$20:$A$39=A10,$G$20:$G$39)),0)</f>
        <v>1333333</v>
      </c>
      <c r="E10" s="2" t="s">
        <v>30</v>
      </c>
      <c r="F10" s="6">
        <f t="array" ref="F10">SUM( IF( (RIGHT($A$20:$A$39,2)=E10) * IFERROR( FIND("판매",$A$20:$A$39)&gt;=1,FALSE),$G$20:$G$39))</f>
        <v>4000000</v>
      </c>
    </row>
    <row r="11" spans="1:9">
      <c r="A11" s="1" t="s">
        <v>31</v>
      </c>
      <c r="B11" s="5">
        <f t="array" ref="B11">TRUNC(AVERAGE(IF($A$20:$A$39=A11,$G$20:$G$39)),0)</f>
        <v>1250000</v>
      </c>
      <c r="E11" s="2" t="s">
        <v>32</v>
      </c>
      <c r="F11" s="6"/>
    </row>
    <row r="12" spans="1:9">
      <c r="A12" s="1" t="s">
        <v>33</v>
      </c>
      <c r="B12" s="5">
        <f t="array" ref="B12">TRUNC(AVERAGE(IF($A$20:$A$39=A12,$G$20:$G$39)),0)</f>
        <v>1266666</v>
      </c>
      <c r="E12" s="2" t="s">
        <v>34</v>
      </c>
      <c r="F12" s="6"/>
    </row>
    <row r="13" spans="1:9">
      <c r="A13" s="1" t="s">
        <v>35</v>
      </c>
      <c r="B13" s="5">
        <f t="array" ref="B13">TRUNC(AVERAGE(IF($A$20:$A$39=A13,$G$20:$G$39)),0)</f>
        <v>1137500</v>
      </c>
    </row>
    <row r="14" spans="1:9">
      <c r="A14" s="1" t="s">
        <v>36</v>
      </c>
      <c r="B14" s="5">
        <f t="array" ref="B14">TRUNC(AVERAGE(IF($A$20:$A$39=A14,$G$20:$G$39)),0)</f>
        <v>1233333</v>
      </c>
    </row>
    <row r="15" spans="1:9">
      <c r="A15" s="1" t="s">
        <v>37</v>
      </c>
      <c r="B15" s="5">
        <f t="array" ref="B15">TRUNC(AVERAGE(IF($A$20:$A$39=A15,$G$20:$G$39)),0)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/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/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/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/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0F4FA-F663-4A03-B83C-7BDB61535AE2}">
  <sheetPr codeName="Sheet8"/>
  <dimension ref="A1:M11"/>
  <sheetViews>
    <sheetView workbookViewId="0">
      <selection activeCell="F1" sqref="F1:F1048576"/>
    </sheetView>
  </sheetViews>
  <sheetFormatPr defaultRowHeight="17.399999999999999"/>
  <cols>
    <col min="1" max="1" width="9.796875" customWidth="1"/>
    <col min="3" max="3" width="9.796875" customWidth="1"/>
    <col min="6" max="6" width="10.8984375" bestFit="1" customWidth="1"/>
    <col min="7" max="11" width="9.796875" customWidth="1"/>
  </cols>
  <sheetData>
    <row r="1" spans="1:13">
      <c r="A1" t="s">
        <v>177</v>
      </c>
      <c r="B1" t="s">
        <v>0</v>
      </c>
      <c r="C1" t="s">
        <v>178</v>
      </c>
      <c r="D1" t="s">
        <v>88</v>
      </c>
      <c r="E1" t="s">
        <v>43</v>
      </c>
      <c r="F1" t="s">
        <v>179</v>
      </c>
      <c r="G1" t="s">
        <v>89</v>
      </c>
      <c r="H1" t="s">
        <v>90</v>
      </c>
      <c r="I1" t="s">
        <v>91</v>
      </c>
      <c r="J1" t="s">
        <v>92</v>
      </c>
      <c r="K1" t="s">
        <v>93</v>
      </c>
      <c r="L1" t="s">
        <v>180</v>
      </c>
      <c r="M1" t="s">
        <v>181</v>
      </c>
    </row>
    <row r="2" spans="1:13">
      <c r="A2">
        <v>200131</v>
      </c>
      <c r="B2" t="s">
        <v>182</v>
      </c>
      <c r="C2" t="s">
        <v>183</v>
      </c>
      <c r="D2" t="s">
        <v>95</v>
      </c>
      <c r="E2" t="s">
        <v>96</v>
      </c>
      <c r="F2" s="7">
        <v>44933</v>
      </c>
      <c r="G2">
        <v>90</v>
      </c>
      <c r="H2">
        <v>76</v>
      </c>
      <c r="I2">
        <v>72</v>
      </c>
      <c r="J2">
        <v>100</v>
      </c>
      <c r="K2">
        <v>100</v>
      </c>
      <c r="L2">
        <v>87.6</v>
      </c>
      <c r="M2" t="s">
        <v>184</v>
      </c>
    </row>
    <row r="3" spans="1:13">
      <c r="A3">
        <v>200124</v>
      </c>
      <c r="B3" t="s">
        <v>94</v>
      </c>
      <c r="C3" t="s">
        <v>183</v>
      </c>
      <c r="D3" t="s">
        <v>95</v>
      </c>
      <c r="E3" t="s">
        <v>96</v>
      </c>
      <c r="F3" s="7">
        <v>44928</v>
      </c>
      <c r="G3">
        <v>70</v>
      </c>
      <c r="H3">
        <v>52</v>
      </c>
      <c r="I3">
        <v>64</v>
      </c>
      <c r="J3">
        <v>70</v>
      </c>
      <c r="K3">
        <v>90</v>
      </c>
      <c r="L3">
        <v>69.2</v>
      </c>
      <c r="M3" t="s">
        <v>185</v>
      </c>
    </row>
    <row r="4" spans="1:13">
      <c r="A4">
        <v>200106</v>
      </c>
      <c r="B4" t="s">
        <v>186</v>
      </c>
      <c r="C4" t="s">
        <v>183</v>
      </c>
      <c r="D4" t="s">
        <v>95</v>
      </c>
      <c r="E4" t="s">
        <v>99</v>
      </c>
      <c r="F4" s="7">
        <v>44201</v>
      </c>
      <c r="G4">
        <v>50</v>
      </c>
      <c r="H4">
        <v>40</v>
      </c>
      <c r="I4">
        <v>28</v>
      </c>
      <c r="J4">
        <v>0</v>
      </c>
      <c r="K4">
        <v>90</v>
      </c>
      <c r="L4">
        <v>41.6</v>
      </c>
      <c r="M4" t="s">
        <v>185</v>
      </c>
    </row>
    <row r="5" spans="1:13">
      <c r="A5">
        <v>200105</v>
      </c>
      <c r="B5" t="s">
        <v>187</v>
      </c>
      <c r="C5" t="s">
        <v>183</v>
      </c>
      <c r="D5" t="s">
        <v>95</v>
      </c>
      <c r="E5" t="s">
        <v>99</v>
      </c>
      <c r="F5" s="7">
        <v>44201</v>
      </c>
      <c r="G5">
        <v>80</v>
      </c>
      <c r="H5">
        <v>40</v>
      </c>
      <c r="I5">
        <v>24</v>
      </c>
      <c r="J5">
        <v>80</v>
      </c>
      <c r="K5">
        <v>100</v>
      </c>
      <c r="L5">
        <v>64.8</v>
      </c>
      <c r="M5" t="s">
        <v>185</v>
      </c>
    </row>
    <row r="6" spans="1:13">
      <c r="A6">
        <v>200115</v>
      </c>
      <c r="B6" t="s">
        <v>102</v>
      </c>
      <c r="C6" t="s">
        <v>183</v>
      </c>
      <c r="D6" t="s">
        <v>95</v>
      </c>
      <c r="E6" t="s">
        <v>99</v>
      </c>
      <c r="F6" s="7">
        <v>44774</v>
      </c>
      <c r="G6">
        <v>70</v>
      </c>
      <c r="H6">
        <v>52</v>
      </c>
      <c r="I6">
        <v>48</v>
      </c>
      <c r="J6">
        <v>0</v>
      </c>
      <c r="K6">
        <v>100</v>
      </c>
      <c r="L6">
        <v>54</v>
      </c>
      <c r="M6" t="s">
        <v>185</v>
      </c>
    </row>
    <row r="7" spans="1:13">
      <c r="A7">
        <v>200108</v>
      </c>
      <c r="B7" t="s">
        <v>103</v>
      </c>
      <c r="C7" t="s">
        <v>183</v>
      </c>
      <c r="D7" t="s">
        <v>95</v>
      </c>
      <c r="E7" t="s">
        <v>99</v>
      </c>
      <c r="F7" s="7">
        <v>44201</v>
      </c>
      <c r="G7">
        <v>80</v>
      </c>
      <c r="H7">
        <v>64</v>
      </c>
      <c r="I7">
        <v>40</v>
      </c>
      <c r="J7">
        <v>90</v>
      </c>
      <c r="K7">
        <v>100</v>
      </c>
      <c r="L7">
        <v>74.8</v>
      </c>
      <c r="M7" t="s">
        <v>188</v>
      </c>
    </row>
    <row r="8" spans="1:13">
      <c r="A8">
        <v>200107</v>
      </c>
      <c r="B8" t="s">
        <v>189</v>
      </c>
      <c r="C8" t="s">
        <v>183</v>
      </c>
      <c r="D8" t="s">
        <v>95</v>
      </c>
      <c r="E8" t="s">
        <v>99</v>
      </c>
      <c r="F8" s="7">
        <v>44201</v>
      </c>
      <c r="G8">
        <v>80</v>
      </c>
      <c r="H8">
        <v>52</v>
      </c>
      <c r="I8">
        <v>36</v>
      </c>
      <c r="J8">
        <v>80</v>
      </c>
      <c r="K8">
        <v>80</v>
      </c>
      <c r="L8">
        <v>65.599999999999994</v>
      </c>
      <c r="M8" t="s">
        <v>185</v>
      </c>
    </row>
    <row r="9" spans="1:13">
      <c r="A9">
        <v>200130</v>
      </c>
      <c r="B9" t="s">
        <v>112</v>
      </c>
      <c r="C9" t="s">
        <v>183</v>
      </c>
      <c r="D9" t="s">
        <v>95</v>
      </c>
      <c r="E9" t="s">
        <v>96</v>
      </c>
      <c r="F9" s="7">
        <v>44933</v>
      </c>
      <c r="G9">
        <v>90</v>
      </c>
      <c r="H9">
        <v>68</v>
      </c>
      <c r="I9">
        <v>72</v>
      </c>
      <c r="J9">
        <v>100</v>
      </c>
      <c r="K9">
        <v>100</v>
      </c>
      <c r="L9">
        <v>86</v>
      </c>
      <c r="M9" t="s">
        <v>184</v>
      </c>
    </row>
    <row r="10" spans="1:13">
      <c r="A10">
        <v>200118</v>
      </c>
      <c r="B10" t="s">
        <v>106</v>
      </c>
      <c r="C10" t="s">
        <v>183</v>
      </c>
      <c r="D10" t="s">
        <v>95</v>
      </c>
      <c r="E10" t="s">
        <v>99</v>
      </c>
      <c r="F10" s="7">
        <v>44780</v>
      </c>
      <c r="G10">
        <v>70</v>
      </c>
      <c r="H10">
        <v>64</v>
      </c>
      <c r="I10">
        <v>56</v>
      </c>
      <c r="J10">
        <v>90</v>
      </c>
      <c r="K10">
        <v>100</v>
      </c>
      <c r="L10">
        <v>76</v>
      </c>
      <c r="M10" t="s">
        <v>188</v>
      </c>
    </row>
    <row r="11" spans="1:13">
      <c r="A11">
        <v>200121</v>
      </c>
      <c r="B11" t="s">
        <v>107</v>
      </c>
      <c r="C11" t="s">
        <v>183</v>
      </c>
      <c r="D11" t="s">
        <v>95</v>
      </c>
      <c r="E11" t="s">
        <v>99</v>
      </c>
      <c r="F11" s="7">
        <v>44785</v>
      </c>
      <c r="G11">
        <v>80</v>
      </c>
      <c r="H11">
        <v>68</v>
      </c>
      <c r="I11">
        <v>60</v>
      </c>
      <c r="J11">
        <v>100</v>
      </c>
      <c r="K11">
        <v>100</v>
      </c>
      <c r="L11">
        <v>81.599999999999994</v>
      </c>
      <c r="M11" t="s">
        <v>188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E5" sqref="E5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39" t="s">
        <v>0</v>
      </c>
      <c r="B2" t="s">
        <v>172</v>
      </c>
    </row>
    <row r="4" spans="1:5">
      <c r="A4" s="39" t="s">
        <v>88</v>
      </c>
      <c r="B4" t="s">
        <v>174</v>
      </c>
      <c r="C4" t="s">
        <v>175</v>
      </c>
      <c r="D4" t="s">
        <v>173</v>
      </c>
      <c r="E4" t="s">
        <v>176</v>
      </c>
    </row>
    <row r="5" spans="1:5">
      <c r="A5" t="s">
        <v>95</v>
      </c>
      <c r="B5" s="40">
        <v>57.6</v>
      </c>
      <c r="C5" s="40">
        <v>50</v>
      </c>
      <c r="D5" s="40">
        <v>71</v>
      </c>
      <c r="E5" s="40">
        <v>96</v>
      </c>
    </row>
    <row r="6" spans="1:5">
      <c r="A6" t="s">
        <v>111</v>
      </c>
      <c r="B6" s="40">
        <v>57.333333333333336</v>
      </c>
      <c r="C6" s="40">
        <v>54</v>
      </c>
      <c r="D6" s="40">
        <v>89.166666666666671</v>
      </c>
      <c r="E6" s="40">
        <v>91.666666666666671</v>
      </c>
    </row>
    <row r="7" spans="1:5">
      <c r="A7" t="s">
        <v>98</v>
      </c>
      <c r="B7" s="40">
        <v>44</v>
      </c>
      <c r="C7" s="40">
        <v>47</v>
      </c>
      <c r="D7" s="40">
        <v>77.5</v>
      </c>
      <c r="E7" s="40">
        <v>91.25</v>
      </c>
    </row>
    <row r="8" spans="1:5">
      <c r="A8" t="s">
        <v>101</v>
      </c>
      <c r="B8" s="40">
        <v>56</v>
      </c>
      <c r="C8" s="40">
        <v>62.285714285714285</v>
      </c>
      <c r="D8" s="40">
        <v>90</v>
      </c>
      <c r="E8" s="40">
        <v>98.571428571428569</v>
      </c>
    </row>
  </sheetData>
  <phoneticPr fontId="2" type="noConversion"/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H17"/>
  <sheetViews>
    <sheetView workbookViewId="0">
      <selection activeCell="G20" sqref="G20"/>
    </sheetView>
  </sheetViews>
  <sheetFormatPr defaultRowHeight="17.399999999999999"/>
  <cols>
    <col min="4" max="8" width="9.8984375" customWidth="1"/>
  </cols>
  <sheetData>
    <row r="2" spans="1:8">
      <c r="A2" s="54" t="s">
        <v>0</v>
      </c>
      <c r="B2" s="54" t="s">
        <v>88</v>
      </c>
      <c r="C2" s="54" t="s">
        <v>43</v>
      </c>
      <c r="D2" s="54" t="s">
        <v>153</v>
      </c>
      <c r="E2" s="54"/>
      <c r="F2" s="54"/>
      <c r="G2" s="54"/>
      <c r="H2" s="54"/>
    </row>
    <row r="3" spans="1:8">
      <c r="A3" s="54"/>
      <c r="B3" s="54"/>
      <c r="C3" s="54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8">
      <c r="A17" s="41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</sheetData>
  <sortState xmlns:xlrd2="http://schemas.microsoft.com/office/spreadsheetml/2017/richdata2" ref="A5:H17">
    <sortCondition ref="B5:B17" customList="기술부,영업부,총무부,기획부"/>
    <sortCondition sortBy="cellColor" ref="A5:A17" dxfId="3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9FD78EA1-2FDB-42D8-A1FE-A81C4B24028A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7" workbookViewId="0">
      <selection activeCell="O21" sqref="O21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55" t="s">
        <v>114</v>
      </c>
      <c r="C1" s="55"/>
      <c r="D1" s="55"/>
      <c r="E1" s="55"/>
      <c r="F1" s="55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F8" sqref="F8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6" ht="18" thickBot="1">
      <c r="A1" s="56" t="s">
        <v>132</v>
      </c>
      <c r="B1" s="57"/>
      <c r="C1" s="57"/>
      <c r="D1" s="58"/>
      <c r="F1" t="s">
        <v>190</v>
      </c>
    </row>
    <row r="2" spans="1:6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42">
        <v>120</v>
      </c>
      <c r="C3" s="43">
        <v>108</v>
      </c>
      <c r="D3" s="19">
        <f>C3/B3</f>
        <v>0.9</v>
      </c>
    </row>
    <row r="4" spans="1:6">
      <c r="A4" s="20" t="s">
        <v>138</v>
      </c>
      <c r="B4" s="44">
        <v>140</v>
      </c>
      <c r="C4" s="45">
        <v>77</v>
      </c>
      <c r="D4" s="21">
        <f>C4/B4</f>
        <v>0.55000000000000004</v>
      </c>
    </row>
    <row r="5" spans="1:6">
      <c r="A5" s="20" t="s">
        <v>139</v>
      </c>
      <c r="B5" s="44">
        <v>115</v>
      </c>
      <c r="C5" s="45">
        <v>125</v>
      </c>
      <c r="D5" s="21">
        <f>C5/B5</f>
        <v>1.0869565217391304</v>
      </c>
    </row>
    <row r="6" spans="1:6" ht="18" thickBot="1">
      <c r="A6" s="22" t="s">
        <v>140</v>
      </c>
      <c r="B6" s="46">
        <v>90</v>
      </c>
      <c r="C6" s="47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2" priority="3" operator="greaterThanOrEqual">
      <formula>1</formula>
    </cfRule>
    <cfRule type="cellIs" dxfId="1" priority="2" operator="greaterThanOrEqual">
      <formula>1</formula>
    </cfRule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tabSelected="1" workbookViewId="0">
      <selection activeCell="L5" sqref="L5"/>
    </sheetView>
  </sheetViews>
  <sheetFormatPr defaultRowHeight="17.399999999999999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양소진</cp:lastModifiedBy>
  <dcterms:created xsi:type="dcterms:W3CDTF">2023-05-11T11:47:16Z</dcterms:created>
  <dcterms:modified xsi:type="dcterms:W3CDTF">2024-07-01T08:26:03Z</dcterms:modified>
</cp:coreProperties>
</file>