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1 엑셀\03 기본모의고사\"/>
    </mc:Choice>
  </mc:AlternateContent>
  <xr:revisionPtr revIDLastSave="0" documentId="13_ncr:1_{B5E89CAF-70B7-4DCA-9EDB-4AB289B5E321}" xr6:coauthVersionLast="47" xr6:coauthVersionMax="47" xr10:uidLastSave="{00000000-0000-0000-0000-000000000000}"/>
  <bookViews>
    <workbookView xWindow="-110" yWindow="-110" windowWidth="25820" windowHeight="15500" tabRatio="765" activeTab="1" xr2:uid="{0E0FC216-47B2-48BC-BA16-25062CF71296}"/>
  </bookViews>
  <sheets>
    <sheet name="기본작업" sheetId="1" r:id="rId1"/>
    <sheet name="계산작업" sheetId="2" r:id="rId2"/>
    <sheet name="기술부" sheetId="8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  <definedName name="_xlnm.Print_Titles" localSheetId="0">기본작업!$A:$A,기본작업!$3:$3</definedName>
  </definedName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0" i="2" l="1" a="1"/>
  <c r="F20" i="2" s="1"/>
  <c r="E20" i="2" a="1"/>
  <c r="E20" i="2" s="1"/>
  <c r="F11" i="2" a="1"/>
  <c r="F11" i="2" s="1"/>
  <c r="F12" i="2" a="1"/>
  <c r="F12" i="2" s="1"/>
  <c r="F10" i="2" a="1"/>
  <c r="F10" i="2" s="1"/>
  <c r="B11" i="2" a="1"/>
  <c r="B11" i="2" s="1"/>
  <c r="B12" i="2" a="1"/>
  <c r="B12" i="2" s="1"/>
  <c r="B13" i="2" a="1"/>
  <c r="B13" i="2" s="1"/>
  <c r="B14" i="2" a="1"/>
  <c r="B14" i="2" s="1"/>
  <c r="B15" i="2" a="1"/>
  <c r="B15" i="2" s="1"/>
  <c r="B10" i="2" a="1"/>
  <c r="B10" i="2" s="1"/>
  <c r="E3" i="2"/>
  <c r="C4" i="2"/>
  <c r="C5" i="2"/>
  <c r="C6" i="2"/>
  <c r="C3" i="2"/>
  <c r="A34" i="1"/>
  <c r="D3" i="6"/>
  <c r="D4" i="6"/>
  <c r="D5" i="6"/>
  <c r="D6" i="6"/>
  <c r="I22" i="2" a="1"/>
  <c r="I30" i="2" a="1"/>
  <c r="I38" i="2" a="1"/>
  <c r="I21" i="2" a="1"/>
  <c r="I23" i="2" a="1"/>
  <c r="I31" i="2" a="1"/>
  <c r="I24" i="2" a="1"/>
  <c r="I25" i="2" a="1"/>
  <c r="I33" i="2" a="1"/>
  <c r="I34" i="2" a="1"/>
  <c r="I35" i="2" a="1"/>
  <c r="I36" i="2" a="1"/>
  <c r="I37" i="2" a="1"/>
  <c r="I39" i="2" a="1"/>
  <c r="I32" i="2" a="1"/>
  <c r="I26" i="2" a="1"/>
  <c r="I27" i="2" a="1"/>
  <c r="I28" i="2" a="1"/>
  <c r="I29" i="2" a="1"/>
  <c r="I20" i="2" a="1"/>
  <c r="I29" i="2" l="1"/>
  <c r="I28" i="2"/>
  <c r="I27" i="2"/>
  <c r="I26" i="2"/>
  <c r="I32" i="2"/>
  <c r="I39" i="2"/>
  <c r="I37" i="2"/>
  <c r="I36" i="2"/>
  <c r="I35" i="2"/>
  <c r="I34" i="2"/>
  <c r="I33" i="2"/>
  <c r="I25" i="2"/>
  <c r="I24" i="2"/>
  <c r="I31" i="2"/>
  <c r="I23" i="2"/>
  <c r="I21" i="2"/>
  <c r="I38" i="2"/>
  <c r="I30" i="2"/>
  <c r="I22" i="2"/>
  <c r="I2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173F695-71FB-4422-AC44-69E09B85738D}" sourceFile="C:\길벗컴활1급\01 엑셀\03 기본모의고사\성적.accdb" keepAlive="1" name="성적" type="5" refreshedVersion="8" background="1">
    <dbPr connection="Provider=Microsoft.ACE.OLEDB.12.0;User ID=Admin;Data Source=C:\길벗컴활1급\01 엑셀\03 기본모의고사\성적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사원평가정보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<sst xmlns="http://schemas.openxmlformats.org/spreadsheetml/2006/main" count="317" uniqueCount="196">
  <si>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</si>
  <si>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</si>
  <si>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</si>
  <si>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</si>
  <si>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</si>
  <si>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</si>
  <si>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</si>
  <si>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</si>
  <si>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</si>
  <si>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</si>
  <si>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</si>
  <si>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</si>
  <si>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</si>
  <si>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</si>
  <si>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</si>
  <si>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</si>
  <si>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</si>
  <si>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</si>
  <si>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</si>
  <si>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</si>
  <si>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</si>
  <si>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</si>
  <si>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</si>
  <si>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</si>
  <si>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</si>
  <si>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</si>
  <si>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</si>
  <si>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</si>
  <si>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</si>
  <si>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</si>
  <si>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</si>
  <si>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</si>
  <si>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</si>
  <si>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</si>
  <si>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</si>
  <si>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</si>
  <si>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</si>
  <si>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</si>
  <si>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</si>
  <si>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</si>
  <si>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</si>
  <si>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</si>
  <si>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</si>
  <si>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</si>
  <si>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</si>
  <si>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</si>
  <si>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</si>
  <si>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</si>
  <si>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</si>
  <si>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</si>
  <si>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</si>
  <si>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</si>
  <si>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</si>
  <si>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</si>
  <si>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</si>
  <si>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</si>
  <si>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</si>
  <si>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</si>
  <si>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</si>
  <si>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</si>
  <si>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</si>
  <si>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</si>
  <si>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</si>
  <si>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</si>
  <si>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</si>
  <si>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</si>
  <si>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</si>
  <si>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</si>
  <si>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</si>
  <si>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</si>
  <si>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</si>
  <si>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</si>
  <si>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</si>
  <si>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</si>
  <si>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</si>
  <si>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</si>
  <si>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</si>
  <si>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</si>
  <si>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</si>
  <si>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</si>
  <si>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</si>
  <si>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</si>
  <si>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</si>
  <si>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</si>
  <si>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</si>
  <si>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</si>
  <si>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</si>
  <si>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</si>
  <si>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</si>
  <si>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</si>
  <si>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</si>
  <si>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</si>
  <si>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</si>
  <si>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</si>
  <si>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</si>
  <si>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</si>
  <si>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</si>
  <si>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</si>
  <si>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</si>
  <si>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</si>
  <si>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</si>
  <si>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</si>
  <si>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</si>
  <si>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</si>
  <si>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</si>
  <si>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</si>
  <si>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</si>
  <si>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</si>
  <si>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</si>
  <si>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</si>
  <si>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</si>
  <si>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</si>
  <si>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</si>
  <si>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</si>
  <si>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</si>
  <si>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</si>
  <si>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</si>
  <si>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</si>
  <si>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</si>
  <si>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</si>
  <si>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</si>
  <si>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</si>
  <si>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</si>
  <si>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</si>
  <si>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</si>
  <si>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</si>
  <si>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</si>
  <si>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</si>
  <si>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</si>
  <si>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</si>
  <si>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</si>
  <si>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</si>
  <si>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</si>
  <si>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</si>
  <si>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</si>
  <si>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</si>
  <si>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</si>
  <si>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</si>
  <si>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</si>
  <si>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</si>
  <si>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</si>
  <si>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</si>
  <si>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</si>
  <si>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</si>
  <si>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</si>
  <si>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</si>
  <si>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</si>
  <si>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</si>
  <si>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</si>
  <si>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</si>
  <si>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</si>
  <si>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</si>
  <si>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</si>
  <si>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</si>
  <si>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ㄴ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</si>
  <si>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</si>
  <si>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</si>
  <si>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</si>
  <si>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</si>
  <si>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</si>
  <si>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</si>
  <si>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</si>
  <si>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</si>
  <si>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</si>
  <si>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</si>
  <si>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</si>
  <si>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</si>
  <si>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</si>
  <si>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</si>
  <si>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</si>
  <si>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</si>
  <si>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</si>
  <si>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</si>
  <si>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(모두)</t>
  </si>
  <si>
    <t>평균 : 영어독해</t>
  </si>
  <si>
    <t>평균 : 영어듣기</t>
  </si>
  <si>
    <t>평균 : 전산이론</t>
  </si>
  <si>
    <t>평균 : 전산실기</t>
  </si>
  <si>
    <t>사원번호</t>
  </si>
  <si>
    <t>부서코드</t>
  </si>
  <si>
    <t>입사일자</t>
  </si>
  <si>
    <t>점수</t>
  </si>
  <si>
    <t>평가</t>
  </si>
  <si>
    <t>마소희</t>
  </si>
  <si>
    <t>T-001</t>
  </si>
  <si>
    <t>상</t>
  </si>
  <si>
    <t>하</t>
  </si>
  <si>
    <t>최민정</t>
  </si>
  <si>
    <t>우성룡</t>
  </si>
  <si>
    <t>중</t>
  </si>
  <si>
    <t>박혁거</t>
  </si>
  <si>
    <t>컴활합격</t>
  </si>
  <si>
    <t>부서</t>
    <phoneticPr fontId="2" type="noConversion"/>
  </si>
  <si>
    <t>판매1팀</t>
    <phoneticPr fontId="2" type="noConversion"/>
  </si>
  <si>
    <t>입사연도</t>
    <phoneticPr fontId="2" type="noConversion"/>
  </si>
  <si>
    <t>&gt;=2021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</si>
</sst>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80" formatCode="00&quot;점&quot;"/>
    <numFmt numFmtId="181" formatCode="[Red][&gt;=120]&quot;★&quot;* 0;[Blue][&gt;=100]&quot;☆&quot;* 0;* 0"/>
  </numFmts>
  <fonts count="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59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3" borderId="26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pivotButton="1">
      <alignment vertical="center"/>
    </xf>
    <xf numFmtId="180" fontId="0" fillId="0" borderId="0" xfId="0" applyNumberFormat="1">
      <alignment vertical="center"/>
    </xf>
    <xf numFmtId="181" fontId="0" fillId="0" borderId="3" xfId="0" applyNumberFormat="1" applyBorder="1">
      <alignment vertical="center"/>
    </xf>
    <xf numFmtId="181" fontId="0" fillId="0" borderId="4" xfId="0" applyNumberFormat="1" applyBorder="1">
      <alignment vertical="center"/>
    </xf>
    <xf numFmtId="181" fontId="0" fillId="0" borderId="6" xfId="0" applyNumberFormat="1" applyBorder="1">
      <alignment vertical="center"/>
    </xf>
    <xf numFmtId="181" fontId="0" fillId="0" borderId="7" xfId="0" applyNumberFormat="1" applyBorder="1">
      <alignment vertical="center"/>
    </xf>
    <xf numFmtId="181" fontId="0" fillId="0" borderId="9" xfId="0" applyNumberFormat="1" applyBorder="1">
      <alignment vertical="center"/>
    </xf>
    <xf numFmtId="181" fontId="0" fillId="0" borderId="1" xfId="0" applyNumberFormat="1" applyBorder="1">
      <alignment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5">
    <dxf>
      <font>
        <color rgb="FFFFC000"/>
      </font>
    </dxf>
    <dxf>
      <font>
        <color rgb="FFFFC000"/>
      </font>
    </dxf>
    <dxf>
      <font>
        <color rgb="FFFFC000"/>
      </font>
    </dxf>
    <dxf>
      <numFmt numFmtId="19" formatCode="yyyy/mm/dd"/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1, 2</a:t>
            </a:r>
            <a:r>
              <a:rPr lang="ko-KR" altLang="en-US"/>
              <a:t>차 수주 내역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v>수주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A95-4CE8-AEEC-B290DD472D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회사명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25400</xdr:colOff>
      <xdr:row>7</xdr:row>
      <xdr:rowOff>31750</xdr:rowOff>
    </xdr:from>
    <xdr:to>
      <xdr:col>1</xdr:col>
      <xdr:colOff>622300</xdr:colOff>
      <xdr:row>9</xdr:row>
      <xdr:rowOff>190500</xdr:rowOff>
    </xdr:to>
    <xdr:sp macro="[0]!서식적용" textlink="">
      <xdr:nvSpPr>
        <xdr:cNvPr id="2" name="순서도: 천공 테이프 1">
          <a:extLst>
            <a:ext uri="{FF2B5EF4-FFF2-40B4-BE49-F238E27FC236}">
              <a16:creationId xmlns:a16="http://schemas.microsoft.com/office/drawing/2014/main" id="{03B38845-BCC4-46F7-7657-9AC73687EDE1}"/>
            </a:ext>
          </a:extLst>
        </xdr:cNvPr>
        <xdr:cNvSpPr/>
      </xdr:nvSpPr>
      <xdr:spPr>
        <a:xfrm>
          <a:off x="25400" y="1562100"/>
          <a:ext cx="1435100" cy="59055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12700</xdr:colOff>
      <xdr:row>7</xdr:row>
      <xdr:rowOff>0</xdr:rowOff>
    </xdr:from>
    <xdr:to>
      <xdr:col>3</xdr:col>
      <xdr:colOff>806450</xdr:colOff>
      <xdr:row>9</xdr:row>
      <xdr:rowOff>209550</xdr:rowOff>
    </xdr:to>
    <xdr:sp macro="[0]!목표달성" textlink="">
      <xdr:nvSpPr>
        <xdr:cNvPr id="3" name="순서도: 천공 테이프 2">
          <a:extLst>
            <a:ext uri="{FF2B5EF4-FFF2-40B4-BE49-F238E27FC236}">
              <a16:creationId xmlns:a16="http://schemas.microsoft.com/office/drawing/2014/main" id="{80E06420-FDC2-7967-1593-1432772AB9EE}"/>
            </a:ext>
          </a:extLst>
        </xdr:cNvPr>
        <xdr:cNvSpPr/>
      </xdr:nvSpPr>
      <xdr:spPr>
        <a:xfrm>
          <a:off x="1511300" y="1530350"/>
          <a:ext cx="1454150" cy="64135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목표달성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450850</xdr:colOff>
          <xdr:row>0</xdr:row>
          <xdr:rowOff>209550</xdr:rowOff>
        </xdr:from>
        <xdr:to>
          <xdr:col>5</xdr:col>
          <xdr:colOff>603250</xdr:colOff>
          <xdr:row>3</xdr:row>
          <xdr:rowOff>146050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채연" refreshedDate="45493.90469664352" backgroundQuery="1" createdVersion="8" refreshedVersion="8" minRefreshableVersion="3" recordCount="37" xr:uid="{7D1214F4-D203-49E9-8887-8F16DE9E9CE2}">
  <cacheSource type="external" connectionId="1"/>
  <cacheFields count="13">
    <cacheField name="사원번호" numFmtId="0">
      <sharedItems containsSemiMixedTypes="0" containsString="0" containsNumber="1" containsInteger="1" minValue="200101" maxValue="200137"/>
    </cacheField>
    <cacheField name="이름" numFmtId="0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코드" numFmtId="0">
      <sharedItems count="4">
        <s v="T-002"/>
        <s v="T-001"/>
        <s v="G-002"/>
        <s v="G-001"/>
      </sharedItems>
    </cacheField>
    <cacheField name="부서명" numFmtId="0">
      <sharedItems count="4">
        <s v="영업부"/>
        <s v="기술부"/>
        <s v="총무부"/>
        <s v="기획부"/>
      </sharedItems>
    </cacheField>
    <cacheField name="직위" numFmtId="0">
      <sharedItems count="2">
        <s v="사원"/>
        <s v="대리"/>
      </sharedItems>
    </cacheField>
    <cacheField name="입사일자" numFmtId="0">
      <sharedItems containsSemiMixedTypes="0" containsNonDate="0" containsDate="1" containsString="0" minDate="2021-01-01T00:00:00" maxDate="2023-01-08T00:00:00" count="10">
        <d v="2023-01-02T00:00:00"/>
        <d v="2022-08-01T00:00:00"/>
        <d v="2022-08-12T00:00:00"/>
        <d v="2021-01-05T00:00:00"/>
        <d v="2021-01-01T00:00:00"/>
        <d v="2021-01-09T00:00:00"/>
        <d v="2022-08-07T00:00:00"/>
        <d v="2021-01-02T00:00:00"/>
        <d v="2023-01-07T00:00:00"/>
        <d v="2021-01-04T00:00:00"/>
      </sharedItems>
    </cacheField>
    <cacheField name="업무수행" numFmtId="0">
      <sharedItems containsSemiMixedTypes="0" containsString="0" containsNumber="1" containsInteger="1" minValue="0" maxValue="100" count="7">
        <n v="100"/>
        <n v="70"/>
        <n v="80"/>
        <n v="50"/>
        <n v="90"/>
        <n v="0"/>
        <n v="10"/>
      </sharedItems>
    </cacheField>
    <cacheField name="영어독해" numFmtId="0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>
      <sharedItems containsSemiMixedTypes="0" containsString="0" containsNumber="1" containsInteger="1" minValue="70" maxValue="100" count="4">
        <n v="100"/>
        <n v="90"/>
        <n v="80"/>
        <n v="70"/>
      </sharedItems>
    </cacheField>
    <cacheField name="점수" numFmtId="0">
      <sharedItems containsSemiMixedTypes="0" containsString="0" containsNumber="1" minValue="16" maxValue="92" count="30">
        <n v="85.2"/>
        <n v="69.2"/>
        <n v="72.400000000000006"/>
        <n v="76.400000000000006"/>
        <n v="54"/>
        <n v="74.8"/>
        <n v="44"/>
        <n v="74"/>
        <n v="76"/>
        <n v="81.599999999999994"/>
        <n v="90.4"/>
        <n v="86"/>
        <n v="80"/>
        <n v="89.6"/>
        <n v="77.599999999999994"/>
        <n v="76.8"/>
        <n v="79.599999999999994"/>
        <n v="16"/>
        <n v="71.2"/>
        <n v="65.599999999999994"/>
        <n v="63.6"/>
        <n v="64.8"/>
        <n v="72"/>
        <n v="41.6"/>
        <n v="92"/>
        <n v="78"/>
        <n v="87.6"/>
        <n v="88.4"/>
        <n v="34"/>
        <n v="91.2"/>
      </sharedItems>
    </cacheField>
    <cacheField name="평가" numFmtId="0">
      <sharedItems count="4">
        <s v="상"/>
        <s v="하"/>
        <s v="중"/>
        <s v="최상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n v="200127"/>
    <x v="0"/>
    <x v="0"/>
    <x v="0"/>
    <x v="0"/>
    <x v="0"/>
    <x v="0"/>
    <x v="0"/>
    <x v="0"/>
    <x v="0"/>
    <x v="0"/>
    <x v="0"/>
    <x v="0"/>
  </r>
  <r>
    <n v="200124"/>
    <x v="1"/>
    <x v="1"/>
    <x v="1"/>
    <x v="0"/>
    <x v="0"/>
    <x v="1"/>
    <x v="1"/>
    <x v="1"/>
    <x v="1"/>
    <x v="1"/>
    <x v="1"/>
    <x v="1"/>
  </r>
  <r>
    <n v="200116"/>
    <x v="2"/>
    <x v="0"/>
    <x v="0"/>
    <x v="1"/>
    <x v="1"/>
    <x v="2"/>
    <x v="2"/>
    <x v="2"/>
    <x v="2"/>
    <x v="1"/>
    <x v="2"/>
    <x v="2"/>
  </r>
  <r>
    <n v="200122"/>
    <x v="3"/>
    <x v="2"/>
    <x v="2"/>
    <x v="1"/>
    <x v="2"/>
    <x v="1"/>
    <x v="3"/>
    <x v="1"/>
    <x v="3"/>
    <x v="0"/>
    <x v="3"/>
    <x v="2"/>
  </r>
  <r>
    <n v="200115"/>
    <x v="4"/>
    <x v="1"/>
    <x v="1"/>
    <x v="1"/>
    <x v="1"/>
    <x v="1"/>
    <x v="1"/>
    <x v="3"/>
    <x v="4"/>
    <x v="0"/>
    <x v="4"/>
    <x v="1"/>
  </r>
  <r>
    <n v="200108"/>
    <x v="5"/>
    <x v="1"/>
    <x v="1"/>
    <x v="1"/>
    <x v="3"/>
    <x v="2"/>
    <x v="0"/>
    <x v="4"/>
    <x v="0"/>
    <x v="0"/>
    <x v="5"/>
    <x v="2"/>
  </r>
  <r>
    <n v="200101"/>
    <x v="6"/>
    <x v="0"/>
    <x v="0"/>
    <x v="1"/>
    <x v="4"/>
    <x v="3"/>
    <x v="4"/>
    <x v="5"/>
    <x v="0"/>
    <x v="2"/>
    <x v="6"/>
    <x v="1"/>
  </r>
  <r>
    <n v="200111"/>
    <x v="7"/>
    <x v="0"/>
    <x v="0"/>
    <x v="1"/>
    <x v="5"/>
    <x v="0"/>
    <x v="5"/>
    <x v="3"/>
    <x v="0"/>
    <x v="0"/>
    <x v="7"/>
    <x v="2"/>
  </r>
  <r>
    <n v="200118"/>
    <x v="8"/>
    <x v="1"/>
    <x v="1"/>
    <x v="1"/>
    <x v="6"/>
    <x v="1"/>
    <x v="0"/>
    <x v="2"/>
    <x v="0"/>
    <x v="0"/>
    <x v="8"/>
    <x v="2"/>
  </r>
  <r>
    <n v="200121"/>
    <x v="9"/>
    <x v="1"/>
    <x v="1"/>
    <x v="1"/>
    <x v="2"/>
    <x v="2"/>
    <x v="6"/>
    <x v="6"/>
    <x v="3"/>
    <x v="0"/>
    <x v="9"/>
    <x v="2"/>
  </r>
  <r>
    <n v="200135"/>
    <x v="10"/>
    <x v="0"/>
    <x v="0"/>
    <x v="0"/>
    <x v="7"/>
    <x v="0"/>
    <x v="7"/>
    <x v="7"/>
    <x v="3"/>
    <x v="0"/>
    <x v="10"/>
    <x v="3"/>
  </r>
  <r>
    <n v="200112"/>
    <x v="11"/>
    <x v="2"/>
    <x v="2"/>
    <x v="1"/>
    <x v="1"/>
    <x v="0"/>
    <x v="8"/>
    <x v="3"/>
    <x v="0"/>
    <x v="0"/>
    <x v="5"/>
    <x v="2"/>
  </r>
  <r>
    <n v="200110"/>
    <x v="12"/>
    <x v="3"/>
    <x v="3"/>
    <x v="1"/>
    <x v="5"/>
    <x v="4"/>
    <x v="3"/>
    <x v="8"/>
    <x v="2"/>
    <x v="0"/>
    <x v="2"/>
    <x v="2"/>
  </r>
  <r>
    <n v="200130"/>
    <x v="13"/>
    <x v="1"/>
    <x v="1"/>
    <x v="0"/>
    <x v="8"/>
    <x v="4"/>
    <x v="6"/>
    <x v="0"/>
    <x v="3"/>
    <x v="0"/>
    <x v="11"/>
    <x v="0"/>
  </r>
  <r>
    <n v="200133"/>
    <x v="14"/>
    <x v="3"/>
    <x v="3"/>
    <x v="0"/>
    <x v="8"/>
    <x v="4"/>
    <x v="0"/>
    <x v="9"/>
    <x v="0"/>
    <x v="2"/>
    <x v="12"/>
    <x v="2"/>
  </r>
  <r>
    <n v="200136"/>
    <x v="15"/>
    <x v="2"/>
    <x v="2"/>
    <x v="0"/>
    <x v="7"/>
    <x v="0"/>
    <x v="6"/>
    <x v="7"/>
    <x v="3"/>
    <x v="0"/>
    <x v="13"/>
    <x v="0"/>
  </r>
  <r>
    <n v="200134"/>
    <x v="16"/>
    <x v="3"/>
    <x v="3"/>
    <x v="0"/>
    <x v="8"/>
    <x v="1"/>
    <x v="1"/>
    <x v="9"/>
    <x v="0"/>
    <x v="0"/>
    <x v="14"/>
    <x v="2"/>
  </r>
  <r>
    <n v="200119"/>
    <x v="17"/>
    <x v="2"/>
    <x v="2"/>
    <x v="1"/>
    <x v="6"/>
    <x v="0"/>
    <x v="9"/>
    <x v="6"/>
    <x v="0"/>
    <x v="1"/>
    <x v="15"/>
    <x v="2"/>
  </r>
  <r>
    <n v="200114"/>
    <x v="18"/>
    <x v="3"/>
    <x v="3"/>
    <x v="1"/>
    <x v="1"/>
    <x v="0"/>
    <x v="10"/>
    <x v="3"/>
    <x v="0"/>
    <x v="0"/>
    <x v="16"/>
    <x v="2"/>
  </r>
  <r>
    <n v="200102"/>
    <x v="19"/>
    <x v="0"/>
    <x v="0"/>
    <x v="1"/>
    <x v="4"/>
    <x v="5"/>
    <x v="4"/>
    <x v="5"/>
    <x v="4"/>
    <x v="2"/>
    <x v="17"/>
    <x v="1"/>
  </r>
  <r>
    <n v="200109"/>
    <x v="20"/>
    <x v="0"/>
    <x v="0"/>
    <x v="1"/>
    <x v="3"/>
    <x v="0"/>
    <x v="1"/>
    <x v="8"/>
    <x v="2"/>
    <x v="2"/>
    <x v="18"/>
    <x v="2"/>
  </r>
  <r>
    <n v="200107"/>
    <x v="21"/>
    <x v="1"/>
    <x v="1"/>
    <x v="1"/>
    <x v="3"/>
    <x v="2"/>
    <x v="1"/>
    <x v="10"/>
    <x v="2"/>
    <x v="2"/>
    <x v="19"/>
    <x v="1"/>
  </r>
  <r>
    <n v="200103"/>
    <x v="22"/>
    <x v="3"/>
    <x v="3"/>
    <x v="1"/>
    <x v="4"/>
    <x v="2"/>
    <x v="6"/>
    <x v="5"/>
    <x v="0"/>
    <x v="2"/>
    <x v="20"/>
    <x v="1"/>
  </r>
  <r>
    <n v="200113"/>
    <x v="23"/>
    <x v="2"/>
    <x v="2"/>
    <x v="1"/>
    <x v="1"/>
    <x v="0"/>
    <x v="7"/>
    <x v="3"/>
    <x v="2"/>
    <x v="0"/>
    <x v="12"/>
    <x v="2"/>
  </r>
  <r>
    <n v="200105"/>
    <x v="24"/>
    <x v="1"/>
    <x v="1"/>
    <x v="1"/>
    <x v="3"/>
    <x v="2"/>
    <x v="11"/>
    <x v="11"/>
    <x v="2"/>
    <x v="0"/>
    <x v="21"/>
    <x v="1"/>
  </r>
  <r>
    <n v="200117"/>
    <x v="25"/>
    <x v="3"/>
    <x v="3"/>
    <x v="1"/>
    <x v="1"/>
    <x v="0"/>
    <x v="1"/>
    <x v="2"/>
    <x v="2"/>
    <x v="0"/>
    <x v="14"/>
    <x v="2"/>
  </r>
  <r>
    <n v="200125"/>
    <x v="26"/>
    <x v="3"/>
    <x v="3"/>
    <x v="0"/>
    <x v="0"/>
    <x v="1"/>
    <x v="1"/>
    <x v="12"/>
    <x v="2"/>
    <x v="1"/>
    <x v="22"/>
    <x v="2"/>
  </r>
  <r>
    <n v="200123"/>
    <x v="27"/>
    <x v="2"/>
    <x v="2"/>
    <x v="1"/>
    <x v="2"/>
    <x v="0"/>
    <x v="2"/>
    <x v="1"/>
    <x v="2"/>
    <x v="0"/>
    <x v="12"/>
    <x v="2"/>
  </r>
  <r>
    <n v="200106"/>
    <x v="28"/>
    <x v="1"/>
    <x v="1"/>
    <x v="1"/>
    <x v="3"/>
    <x v="3"/>
    <x v="11"/>
    <x v="13"/>
    <x v="4"/>
    <x v="1"/>
    <x v="23"/>
    <x v="1"/>
  </r>
  <r>
    <n v="200129"/>
    <x v="29"/>
    <x v="3"/>
    <x v="3"/>
    <x v="0"/>
    <x v="8"/>
    <x v="0"/>
    <x v="12"/>
    <x v="0"/>
    <x v="3"/>
    <x v="0"/>
    <x v="24"/>
    <x v="3"/>
  </r>
  <r>
    <n v="200120"/>
    <x v="30"/>
    <x v="3"/>
    <x v="3"/>
    <x v="1"/>
    <x v="6"/>
    <x v="0"/>
    <x v="10"/>
    <x v="6"/>
    <x v="0"/>
    <x v="2"/>
    <x v="25"/>
    <x v="2"/>
  </r>
  <r>
    <n v="200131"/>
    <x v="31"/>
    <x v="1"/>
    <x v="1"/>
    <x v="0"/>
    <x v="8"/>
    <x v="4"/>
    <x v="13"/>
    <x v="0"/>
    <x v="3"/>
    <x v="0"/>
    <x v="26"/>
    <x v="0"/>
  </r>
  <r>
    <n v="200126"/>
    <x v="32"/>
    <x v="3"/>
    <x v="3"/>
    <x v="0"/>
    <x v="0"/>
    <x v="0"/>
    <x v="6"/>
    <x v="12"/>
    <x v="0"/>
    <x v="0"/>
    <x v="0"/>
    <x v="0"/>
  </r>
  <r>
    <n v="200128"/>
    <x v="33"/>
    <x v="2"/>
    <x v="2"/>
    <x v="0"/>
    <x v="0"/>
    <x v="0"/>
    <x v="6"/>
    <x v="0"/>
    <x v="0"/>
    <x v="0"/>
    <x v="11"/>
    <x v="0"/>
  </r>
  <r>
    <n v="200132"/>
    <x v="34"/>
    <x v="0"/>
    <x v="0"/>
    <x v="0"/>
    <x v="8"/>
    <x v="0"/>
    <x v="13"/>
    <x v="9"/>
    <x v="0"/>
    <x v="0"/>
    <x v="27"/>
    <x v="0"/>
  </r>
  <r>
    <n v="200104"/>
    <x v="35"/>
    <x v="3"/>
    <x v="3"/>
    <x v="1"/>
    <x v="9"/>
    <x v="6"/>
    <x v="4"/>
    <x v="5"/>
    <x v="0"/>
    <x v="3"/>
    <x v="28"/>
    <x v="1"/>
  </r>
  <r>
    <n v="200137"/>
    <x v="36"/>
    <x v="3"/>
    <x v="3"/>
    <x v="0"/>
    <x v="7"/>
    <x v="0"/>
    <x v="13"/>
    <x v="7"/>
    <x v="3"/>
    <x v="0"/>
    <x v="29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D4580A5-8CA9-4180-8262-8E31D849ECA0}" name="피벗 테이블2" cacheId="5" applyNumberFormats="0" applyBorderFormats="0" applyFontFormats="0" applyPatternFormats="0" applyAlignmentFormats="0" applyWidthHeightFormats="1" dataCaption="값" updatedVersion="8" minRefreshableVersion="3" useAutoFormatting="1" rowGrandTotals="0" itemPrintTitles="1" createdVersion="8" indent="0" compact="0" outline="1" outlineData="1" compactData="0" multipleFieldFilters="0" fieldListSortAscending="1">
  <location ref="A3:E7" firstHeaderRow="0" firstDataRow="1" firstDataCol="1" rowPageCount="1" colPageCount="1"/>
  <pivotFields count="13">
    <pivotField compact="0" showAll="0"/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compact="0" showAll="0"/>
    <pivotField axis="axisRow" compact="0" showAll="0">
      <items count="5">
        <item x="1"/>
        <item x="3"/>
        <item x="0"/>
        <item x="2"/>
        <item t="default"/>
      </items>
    </pivotField>
    <pivotField compact="0" showAll="0"/>
    <pivotField compact="0" showAll="0"/>
    <pivotField compact="0" showAll="0"/>
    <pivotField dataField="1" compact="0" showAll="0"/>
    <pivotField dataField="1" compact="0" showAll="0"/>
    <pivotField dataField="1" compact="0" showAll="0"/>
    <pivotField dataField="1" compact="0" showAll="0"/>
    <pivotField compact="0" showAll="0"/>
    <pivotField compact="0" showAll="0"/>
  </pivotFields>
  <rowFields count="1">
    <field x="3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hier="-1"/>
  </pageFields>
  <dataFields count="4">
    <dataField name="평균 : 영어독해" fld="7" subtotal="average" baseField="3" baseItem="1" numFmtId="180"/>
    <dataField name="평균 : 영어듣기" fld="8" subtotal="average" baseField="3" baseItem="1" numFmtId="180"/>
    <dataField name="평균 : 전산이론" fld="9" subtotal="average" baseField="3" baseItem="1" numFmtId="180"/>
    <dataField name="평균 : 전산실기" fld="10" subtotal="average" baseField="3" baseItem="1" numFmtId="18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2F362A7-FB90-4E8A-A230-308A0F5DBA47}" name="표1" displayName="표1" ref="A1:M11" totalsRowShown="0">
  <autoFilter ref="A1:M11" xr:uid="{42F362A7-FB90-4E8A-A230-308A0F5DBA47}"/>
  <tableColumns count="13">
    <tableColumn id="1" xr3:uid="{F6E313A8-5238-4613-8398-B15FA0743037}" name="사원번호"/>
    <tableColumn id="2" xr3:uid="{7D0F4815-FBA1-409B-8521-84EDB2613333}" name="이름"/>
    <tableColumn id="3" xr3:uid="{9B1F767A-B29D-4F9E-BB23-34D6FD1E1B18}" name="부서코드"/>
    <tableColumn id="4" xr3:uid="{8B6F457C-932C-4C3E-AD84-9657D9A2EC04}" name="부서명"/>
    <tableColumn id="5" xr3:uid="{8188C0FD-85C3-4EC8-B9C1-F31F782CC306}" name="직위"/>
    <tableColumn id="6" xr3:uid="{E8B6A134-78F4-4404-8F25-B019E108A5D8}" name="입사일자" dataDxfId="3"/>
    <tableColumn id="7" xr3:uid="{8920D067-D6A7-4F4B-AA4D-91D7514B6012}" name="업무수행"/>
    <tableColumn id="8" xr3:uid="{A35135C7-D7FE-415C-8BC9-EEE354E4679F}" name="영어독해"/>
    <tableColumn id="9" xr3:uid="{BE537DB7-83E8-4298-97FF-63DC75F669CE}" name="영어듣기"/>
    <tableColumn id="10" xr3:uid="{8092C3AD-BB77-45E4-A7DA-D381FB388AD4}" name="전산이론"/>
    <tableColumn id="11" xr3:uid="{549BFDD8-BF57-48AB-9F46-6ADB24FE8CE2}" name="전산실기"/>
    <tableColumn id="12" xr3:uid="{EB6FA70F-39B3-4CA4-BE33-22E43DB14327}" name="점수"/>
    <tableColumn id="13" xr3:uid="{E1EE03B4-9E64-48AB-93B2-412E7144A339}" name="평가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9"/>
  <sheetViews>
    <sheetView workbookViewId="0">
      <selection activeCell="I37" sqref="I37"/>
    </sheetView>
  </sheetViews>
  <sheetFormatPr defaultRowHeight="17"/>
  <cols>
    <col min="1" max="1" width="12" customWidth="1"/>
    <col min="3" max="3" width="6.75" customWidth="1"/>
  </cols>
  <sheetData>
    <row r="1" spans="1:18">
      <c r="A1" t="s">
        <v>168</v>
      </c>
    </row>
    <row r="3" spans="1:18">
      <c r="A3" s="1" t="s">
        <v>169</v>
      </c>
      <c r="B3" s="1" t="s">
        <v>170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39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155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156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157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158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159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160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163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164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165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166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167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161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162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172</v>
      </c>
    </row>
    <row r="34" spans="1:7">
      <c r="A34" t="b">
        <f>AND(AVERAGE($C4:$E4)&gt;=80,$F4&gt;=$G4)</f>
        <v>0</v>
      </c>
    </row>
    <row r="36" spans="1:7">
      <c r="A36" s="1" t="s">
        <v>169</v>
      </c>
      <c r="B36" s="1" t="s">
        <v>170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155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164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1">
        <v>26</v>
      </c>
      <c r="B43" s="1" t="s">
        <v>166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  <row r="44" spans="1:7">
      <c r="A44" s="1"/>
      <c r="B44" s="1"/>
      <c r="C44" s="1"/>
      <c r="D44" s="1"/>
      <c r="E44" s="1"/>
      <c r="F44" s="1"/>
      <c r="G44" s="1"/>
    </row>
    <row r="45" spans="1:7">
      <c r="A45" s="1"/>
      <c r="B45" s="1"/>
      <c r="C45" s="1"/>
      <c r="D45" s="1"/>
      <c r="E45" s="1"/>
      <c r="F45" s="1"/>
      <c r="G45" s="1"/>
    </row>
    <row r="46" spans="1:7">
      <c r="A46" s="1"/>
      <c r="B46" s="1"/>
      <c r="C46" s="1"/>
      <c r="D46" s="1"/>
      <c r="E46" s="1"/>
      <c r="F46" s="1"/>
      <c r="G46" s="1"/>
    </row>
    <row r="47" spans="1:7">
      <c r="A47" s="1"/>
      <c r="B47" s="1"/>
      <c r="C47" s="1"/>
      <c r="D47" s="1"/>
      <c r="E47" s="1"/>
      <c r="F47" s="1"/>
      <c r="G47" s="1"/>
    </row>
    <row r="48" spans="1:7">
      <c r="A48" s="1"/>
      <c r="B48" s="1"/>
      <c r="C48" s="1"/>
      <c r="D48" s="1"/>
      <c r="E48" s="1"/>
      <c r="F48" s="1"/>
      <c r="G48" s="1"/>
    </row>
    <row r="49" spans="1:7">
      <c r="A49" s="1"/>
      <c r="B49" s="1"/>
      <c r="C49" s="1"/>
      <c r="D49" s="1"/>
      <c r="E49" s="1"/>
      <c r="F49" s="1"/>
      <c r="G49" s="1"/>
    </row>
  </sheetData>
  <phoneticPr fontId="2" type="noConversion"/>
  <conditionalFormatting sqref="A4:G31">
    <cfRule type="expression" dxfId="4" priority="1">
      <formula>COUNTIF($C4:$G4,"&gt;=80")=5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tabSelected="1" topLeftCell="A7" zoomScaleNormal="100" workbookViewId="0">
      <selection activeCell="J28" sqref="J28"/>
    </sheetView>
  </sheetViews>
  <sheetFormatPr defaultRowHeight="17"/>
  <cols>
    <col min="2" max="2" width="11.58203125" bestFit="1" customWidth="1"/>
    <col min="5" max="5" width="15.5" customWidth="1"/>
    <col min="6" max="6" width="12.83203125" customWidth="1"/>
    <col min="7" max="7" width="14" customWidth="1"/>
    <col min="8" max="8" width="11.58203125" customWidth="1"/>
    <col min="9" max="9" width="11.082031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40" t="s">
        <v>171</v>
      </c>
      <c r="F2" s="41"/>
      <c r="G2" s="42"/>
      <c r="H2" s="3" t="s">
        <v>192</v>
      </c>
      <c r="I2" s="3" t="s">
        <v>194</v>
      </c>
    </row>
    <row r="3" spans="1:9">
      <c r="A3" s="4">
        <v>2006</v>
      </c>
      <c r="B3" s="4">
        <v>2017</v>
      </c>
      <c r="C3" s="1">
        <f>COUNTIFS($D$20:$D$39,"&gt;="&amp;A3,$D$20:$D$39,"&lt;="&amp;B3)</f>
        <v>6</v>
      </c>
      <c r="E3" s="43">
        <f>DSUM($A$19:$I$39, 7,$H$2:$I$3)</f>
        <v>1200000</v>
      </c>
      <c r="F3" s="44"/>
      <c r="G3" s="45"/>
      <c r="H3" s="3" t="s">
        <v>193</v>
      </c>
      <c r="I3" s="3" t="s">
        <v>195</v>
      </c>
    </row>
    <row r="4" spans="1:9">
      <c r="A4" s="4">
        <v>2018</v>
      </c>
      <c r="B4" s="4">
        <v>2019</v>
      </c>
      <c r="C4" s="1">
        <f t="shared" ref="C4:C6" si="0">COUNTIFS($D$20:$D$39,"&gt;="&amp;A4,$D$20:$D$39,"&lt;="&amp;B4)</f>
        <v>1</v>
      </c>
      <c r="H4" s="3"/>
      <c r="I4" s="3"/>
    </row>
    <row r="5" spans="1:9">
      <c r="A5" s="4">
        <v>2020</v>
      </c>
      <c r="B5" s="4">
        <v>2021</v>
      </c>
      <c r="C5" s="1">
        <f t="shared" si="0"/>
        <v>7</v>
      </c>
    </row>
    <row r="6" spans="1:9">
      <c r="A6" s="4">
        <v>2022</v>
      </c>
      <c r="B6" s="4">
        <v>2023</v>
      </c>
      <c r="C6" s="1">
        <f t="shared" si="0"/>
        <v>6</v>
      </c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5">
        <f t="array" ref="B10">TRUNC(AVERAGE(IF($A$19:$A$39=A10,$G$19:$G$39)))</f>
        <v>1333333</v>
      </c>
      <c r="E10" s="2" t="s">
        <v>30</v>
      </c>
      <c r="F10" s="6" cm="1">
        <f t="array" ref="F10">SUM(IF(    (RIGHT($A$20:$A$39,2)=E10)*   IFERROR(FIND("판매",$A$20:$A$39)&gt;=1,FALSE), $G$20:$G$39))</f>
        <v>4000000</v>
      </c>
    </row>
    <row r="11" spans="1:9">
      <c r="A11" s="1" t="s">
        <v>31</v>
      </c>
      <c r="B11" s="5">
        <f t="array" ref="B11">TRUNC(AVERAGE(IF($A$19:$A$39=A11,$G$19:$G$39)))</f>
        <v>1250000</v>
      </c>
      <c r="E11" s="2" t="s">
        <v>32</v>
      </c>
      <c r="F11" s="6" cm="1">
        <f t="array" ref="F11">SUM(IF(    (RIGHT($A$20:$A$39,2)=E11)*   IFERROR(FIND("판매",$A$20:$A$39)&gt;=1,FALSE), $G$20:$G$39))</f>
        <v>5000000</v>
      </c>
    </row>
    <row r="12" spans="1:9">
      <c r="A12" s="1" t="s">
        <v>33</v>
      </c>
      <c r="B12" s="5">
        <f t="array" ref="B12">TRUNC(AVERAGE(IF($A$19:$A$39=A12,$G$19:$G$39)))</f>
        <v>1266666</v>
      </c>
      <c r="E12" s="2" t="s">
        <v>34</v>
      </c>
      <c r="F12" s="6" cm="1">
        <f t="array" ref="F12">SUM(IF(    (RIGHT($A$20:$A$39,2)=E12)*   IFERROR(FIND("판매",$A$20:$A$39)&gt;=1,FALSE), $G$20:$G$39))</f>
        <v>3800000</v>
      </c>
    </row>
    <row r="13" spans="1:9">
      <c r="A13" s="1" t="s">
        <v>35</v>
      </c>
      <c r="B13" s="5">
        <f t="array" ref="B13">TRUNC(AVERAGE(IF($A$19:$A$39=A13,$G$19:$G$39)))</f>
        <v>1137500</v>
      </c>
    </row>
    <row r="14" spans="1:9">
      <c r="A14" s="1" t="s">
        <v>36</v>
      </c>
      <c r="B14" s="5">
        <f t="array" ref="B14">TRUNC(AVERAGE(IF($A$19:$A$39=A14,$G$19:$G$39)))</f>
        <v>1233333</v>
      </c>
    </row>
    <row r="15" spans="1:9">
      <c r="A15" s="1" t="s">
        <v>37</v>
      </c>
      <c r="B15" s="5">
        <f t="array" ref="B15">TRUNC(AVERAGE(IF($A$19:$A$39=A15,$G$19:$G$39)))</f>
        <v>1175000</v>
      </c>
    </row>
    <row r="18" spans="1:9">
      <c r="A18" t="s">
        <v>38</v>
      </c>
      <c r="H18" t="s">
        <v>39</v>
      </c>
      <c r="I18" s="7">
        <v>45170</v>
      </c>
    </row>
    <row r="19" spans="1:9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9">
      <c r="A20" s="1" t="s">
        <v>29</v>
      </c>
      <c r="B20" s="1" t="s">
        <v>47</v>
      </c>
      <c r="C20" s="1" t="s">
        <v>48</v>
      </c>
      <c r="D20" s="9">
        <v>2012</v>
      </c>
      <c r="E20" s="1" t="str" cm="1">
        <f t="array" ref="E20:E39">UPPER(  REPLACE(  $C$20:$C$39, 2, 2, RIGHT($D$20:$D$39,2)  )  )</f>
        <v>P12</v>
      </c>
      <c r="F20" s="1" t="str" cm="1">
        <f t="array" ref="F20:F39">_xlfn.IFS(  LEFT($C$20:$C$39,1)="p", "부장", LEFT($C$20:$C$39,1)="k","과장", LEFT($C$20:$C$39,1)="d","대리", LEFT($C$20:$C$39,1)="s","사원")</f>
        <v>부장</v>
      </c>
      <c r="G20" s="10">
        <v>1450000</v>
      </c>
      <c r="H20" s="10">
        <v>145000</v>
      </c>
      <c r="I20" s="1" t="str" cm="1">
        <f t="array" ref="I20">fn비고(D20)</f>
        <v>장기근속</v>
      </c>
    </row>
    <row r="21" spans="1:9">
      <c r="A21" s="1" t="s">
        <v>37</v>
      </c>
      <c r="B21" s="1" t="s">
        <v>49</v>
      </c>
      <c r="C21" s="1" t="s">
        <v>50</v>
      </c>
      <c r="D21" s="9">
        <v>2020</v>
      </c>
      <c r="E21" s="1" t="str">
        <v>K20</v>
      </c>
      <c r="F21" s="1" t="str">
        <v>과장</v>
      </c>
      <c r="G21" s="10">
        <v>1350000</v>
      </c>
      <c r="H21" s="10">
        <v>67500</v>
      </c>
      <c r="I21" s="1" t="str" cm="1">
        <f t="array" ref="I21">fn비고(D21)</f>
        <v xml:space="preserve"> </v>
      </c>
    </row>
    <row r="22" spans="1:9">
      <c r="A22" s="1" t="s">
        <v>31</v>
      </c>
      <c r="B22" s="1" t="s">
        <v>51</v>
      </c>
      <c r="C22" s="1" t="s">
        <v>52</v>
      </c>
      <c r="D22" s="9">
        <v>2021</v>
      </c>
      <c r="E22" s="1" t="str">
        <v>K21</v>
      </c>
      <c r="F22" s="1" t="str">
        <v>과장</v>
      </c>
      <c r="G22" s="10">
        <v>1350000</v>
      </c>
      <c r="H22" s="10">
        <v>67500</v>
      </c>
      <c r="I22" s="1" t="str" cm="1">
        <f t="array" ref="I22">fn비고(D22)</f>
        <v xml:space="preserve"> </v>
      </c>
    </row>
    <row r="23" spans="1:9">
      <c r="A23" s="1" t="s">
        <v>35</v>
      </c>
      <c r="B23" s="1" t="s">
        <v>53</v>
      </c>
      <c r="C23" s="1" t="s">
        <v>54</v>
      </c>
      <c r="D23" s="9">
        <v>2020</v>
      </c>
      <c r="E23" s="1" t="str">
        <v>K20</v>
      </c>
      <c r="F23" s="1" t="str">
        <v>과장</v>
      </c>
      <c r="G23" s="10">
        <v>1350000</v>
      </c>
      <c r="H23" s="10">
        <v>67500</v>
      </c>
      <c r="I23" s="1" t="str" cm="1">
        <f t="array" ref="I23">fn비고(D23)</f>
        <v xml:space="preserve"> </v>
      </c>
    </row>
    <row r="24" spans="1:9">
      <c r="A24" s="1" t="s">
        <v>33</v>
      </c>
      <c r="B24" s="1" t="s">
        <v>55</v>
      </c>
      <c r="C24" s="1" t="s">
        <v>56</v>
      </c>
      <c r="D24" s="9">
        <v>2019</v>
      </c>
      <c r="E24" s="1" t="str">
        <v>S19</v>
      </c>
      <c r="F24" s="1" t="str">
        <v>사원</v>
      </c>
      <c r="G24" s="10">
        <v>1000000</v>
      </c>
      <c r="H24" s="10">
        <v>30000</v>
      </c>
      <c r="I24" s="1" t="str" cm="1">
        <f t="array" ref="I24">fn비고(D24)</f>
        <v xml:space="preserve"> </v>
      </c>
    </row>
    <row r="25" spans="1:9">
      <c r="A25" s="1" t="s">
        <v>36</v>
      </c>
      <c r="B25" s="1" t="s">
        <v>57</v>
      </c>
      <c r="C25" s="1" t="s">
        <v>58</v>
      </c>
      <c r="D25" s="9">
        <v>2021</v>
      </c>
      <c r="E25" s="1" t="str">
        <v>K21</v>
      </c>
      <c r="F25" s="1" t="str">
        <v>과장</v>
      </c>
      <c r="G25" s="10">
        <v>1350000</v>
      </c>
      <c r="H25" s="10">
        <v>67500</v>
      </c>
      <c r="I25" s="1" t="str" cm="1">
        <f t="array" ref="I25">fn비고(D25)</f>
        <v xml:space="preserve"> </v>
      </c>
    </row>
    <row r="26" spans="1:9">
      <c r="A26" s="1" t="s">
        <v>29</v>
      </c>
      <c r="B26" s="1" t="s">
        <v>59</v>
      </c>
      <c r="C26" s="1" t="s">
        <v>60</v>
      </c>
      <c r="D26" s="9">
        <v>2020</v>
      </c>
      <c r="E26" s="1" t="str">
        <v>K20</v>
      </c>
      <c r="F26" s="1" t="str">
        <v>과장</v>
      </c>
      <c r="G26" s="10">
        <v>1350000</v>
      </c>
      <c r="H26" s="10">
        <v>67500</v>
      </c>
      <c r="I26" s="1" t="str" cm="1">
        <f t="array" ref="I26">fn비고(D26)</f>
        <v xml:space="preserve"> </v>
      </c>
    </row>
    <row r="27" spans="1:9">
      <c r="A27" s="1" t="s">
        <v>35</v>
      </c>
      <c r="B27" s="1" t="s">
        <v>61</v>
      </c>
      <c r="C27" s="1" t="s">
        <v>62</v>
      </c>
      <c r="D27" s="9">
        <v>2015</v>
      </c>
      <c r="E27" s="1" t="str">
        <v>D15</v>
      </c>
      <c r="F27" s="1" t="str">
        <v>대리</v>
      </c>
      <c r="G27" s="10">
        <v>1200000</v>
      </c>
      <c r="H27" s="10">
        <v>84000</v>
      </c>
      <c r="I27" s="1" t="str" cm="1">
        <f t="array" ref="I27">fn비고(D27)</f>
        <v xml:space="preserve"> </v>
      </c>
    </row>
    <row r="28" spans="1:9">
      <c r="A28" s="1" t="s">
        <v>31</v>
      </c>
      <c r="B28" s="1" t="s">
        <v>63</v>
      </c>
      <c r="C28" s="1" t="s">
        <v>64</v>
      </c>
      <c r="D28" s="9">
        <v>2023</v>
      </c>
      <c r="E28" s="1" t="str">
        <v>S23</v>
      </c>
      <c r="F28" s="1" t="str">
        <v>사원</v>
      </c>
      <c r="G28" s="10">
        <v>1000000</v>
      </c>
      <c r="H28" s="10">
        <v>50000</v>
      </c>
      <c r="I28" s="1" t="str" cm="1">
        <f t="array" ref="I28">fn비고(D28)</f>
        <v xml:space="preserve"> </v>
      </c>
    </row>
    <row r="29" spans="1:9">
      <c r="A29" s="1" t="s">
        <v>33</v>
      </c>
      <c r="B29" s="1" t="s">
        <v>65</v>
      </c>
      <c r="C29" s="1" t="s">
        <v>66</v>
      </c>
      <c r="D29" s="9">
        <v>2007</v>
      </c>
      <c r="E29" s="1" t="str">
        <v>P07</v>
      </c>
      <c r="F29" s="1" t="str">
        <v>부장</v>
      </c>
      <c r="G29" s="10">
        <v>1450000</v>
      </c>
      <c r="H29" s="10">
        <v>101500</v>
      </c>
      <c r="I29" s="1" t="str" cm="1">
        <f t="array" ref="I29">fn비고(D29)</f>
        <v>장기근속</v>
      </c>
    </row>
    <row r="30" spans="1:9">
      <c r="A30" s="1" t="s">
        <v>36</v>
      </c>
      <c r="B30" s="1" t="s">
        <v>67</v>
      </c>
      <c r="C30" s="1" t="s">
        <v>68</v>
      </c>
      <c r="D30" s="9">
        <v>2010</v>
      </c>
      <c r="E30" s="1" t="str">
        <v>K10</v>
      </c>
      <c r="F30" s="1" t="str">
        <v>과장</v>
      </c>
      <c r="G30" s="10">
        <v>1350000</v>
      </c>
      <c r="H30" s="10">
        <v>94500</v>
      </c>
      <c r="I30" s="1" t="str" cm="1">
        <f t="array" ref="I30">fn비고(D30)</f>
        <v>장기근속</v>
      </c>
    </row>
    <row r="31" spans="1:9">
      <c r="A31" s="1" t="s">
        <v>29</v>
      </c>
      <c r="B31" s="1" t="s">
        <v>69</v>
      </c>
      <c r="C31" s="1" t="s">
        <v>70</v>
      </c>
      <c r="D31" s="9">
        <v>2022</v>
      </c>
      <c r="E31" s="1" t="str">
        <v>D22</v>
      </c>
      <c r="F31" s="1" t="str">
        <v>대리</v>
      </c>
      <c r="G31" s="10">
        <v>1200000</v>
      </c>
      <c r="H31" s="10">
        <v>60000</v>
      </c>
      <c r="I31" s="1" t="str" cm="1">
        <f t="array" ref="I31">fn비고(D31)</f>
        <v xml:space="preserve"> </v>
      </c>
    </row>
    <row r="32" spans="1:9">
      <c r="A32" s="1" t="s">
        <v>35</v>
      </c>
      <c r="B32" s="1" t="s">
        <v>71</v>
      </c>
      <c r="C32" s="1" t="s">
        <v>72</v>
      </c>
      <c r="D32" s="9">
        <v>2023</v>
      </c>
      <c r="E32" s="1" t="str">
        <v>S23</v>
      </c>
      <c r="F32" s="1" t="str">
        <v>사원</v>
      </c>
      <c r="G32" s="10">
        <v>1000000</v>
      </c>
      <c r="H32" s="10">
        <v>30000</v>
      </c>
      <c r="I32" s="1" t="str" cm="1">
        <f t="array" ref="I32">fn비고(D32)</f>
        <v xml:space="preserve"> </v>
      </c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 t="str">
        <v>P10</v>
      </c>
      <c r="F33" s="1" t="str">
        <v>부장</v>
      </c>
      <c r="G33" s="10">
        <v>1450000</v>
      </c>
      <c r="H33" s="10">
        <v>101500</v>
      </c>
      <c r="I33" s="1" t="str" cm="1">
        <f t="array" ref="I33">fn비고(D33)</f>
        <v>장기근속</v>
      </c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 t="str">
        <v>S23</v>
      </c>
      <c r="F34" s="1" t="str">
        <v>사원</v>
      </c>
      <c r="G34" s="10">
        <v>1000000</v>
      </c>
      <c r="H34" s="10">
        <v>50000</v>
      </c>
      <c r="I34" s="1" t="str" cm="1">
        <f t="array" ref="I34">fn비고(D34)</f>
        <v xml:space="preserve"> </v>
      </c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 t="str">
        <v>K21</v>
      </c>
      <c r="F35" s="1" t="str">
        <v>과장</v>
      </c>
      <c r="G35" s="10">
        <v>1350000</v>
      </c>
      <c r="H35" s="10">
        <v>67500</v>
      </c>
      <c r="I35" s="1" t="str" cm="1">
        <f t="array" ref="I35">fn비고(D35)</f>
        <v xml:space="preserve"> </v>
      </c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 t="str">
        <v>S21</v>
      </c>
      <c r="F36" s="1" t="str">
        <v>사원</v>
      </c>
      <c r="G36" s="10">
        <v>1000000</v>
      </c>
      <c r="H36" s="10">
        <v>30000</v>
      </c>
      <c r="I36" s="1" t="str" cm="1">
        <f t="array" ref="I36">fn비고(D36)</f>
        <v xml:space="preserve"> </v>
      </c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 t="str">
        <v>D22</v>
      </c>
      <c r="F37" s="1" t="str">
        <v>대리</v>
      </c>
      <c r="G37" s="10">
        <v>1200000</v>
      </c>
      <c r="H37" s="10">
        <v>36000</v>
      </c>
      <c r="I37" s="1" t="str" cm="1">
        <f t="array" ref="I37">fn비고(D37)</f>
        <v xml:space="preserve"> </v>
      </c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 t="str">
        <v>K17</v>
      </c>
      <c r="F38" s="1" t="str">
        <v>과장</v>
      </c>
      <c r="G38" s="10">
        <v>1350000</v>
      </c>
      <c r="H38" s="10">
        <v>94500</v>
      </c>
      <c r="I38" s="1" t="str" cm="1">
        <f t="array" ref="I38">fn비고(D38)</f>
        <v xml:space="preserve"> </v>
      </c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 t="str">
        <v>S23</v>
      </c>
      <c r="F39" s="1" t="str">
        <v>사원</v>
      </c>
      <c r="G39" s="10">
        <v>1000000</v>
      </c>
      <c r="H39" s="10">
        <v>50000</v>
      </c>
      <c r="I39" s="1" t="str" cm="1">
        <f t="array" ref="I39">fn비고(D39)</f>
        <v xml:space="preserve"> </v>
      </c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94255C-2B7E-4926-9A8B-B8B8FD3A62D5}">
  <sheetPr codeName="Sheet8"/>
  <dimension ref="A1:M11"/>
  <sheetViews>
    <sheetView workbookViewId="0">
      <selection sqref="A1:M11"/>
    </sheetView>
  </sheetViews>
  <sheetFormatPr defaultRowHeight="17"/>
  <cols>
    <col min="1" max="1" width="9.9140625" customWidth="1"/>
    <col min="3" max="3" width="9.9140625" customWidth="1"/>
    <col min="6" max="11" width="9.9140625" customWidth="1"/>
  </cols>
  <sheetData>
    <row r="1" spans="1:13">
      <c r="A1" t="s">
        <v>178</v>
      </c>
      <c r="B1" t="s">
        <v>0</v>
      </c>
      <c r="C1" t="s">
        <v>179</v>
      </c>
      <c r="D1" t="s">
        <v>88</v>
      </c>
      <c r="E1" t="s">
        <v>43</v>
      </c>
      <c r="F1" t="s">
        <v>180</v>
      </c>
      <c r="G1" t="s">
        <v>89</v>
      </c>
      <c r="H1" t="s">
        <v>90</v>
      </c>
      <c r="I1" t="s">
        <v>91</v>
      </c>
      <c r="J1" t="s">
        <v>92</v>
      </c>
      <c r="K1" t="s">
        <v>93</v>
      </c>
      <c r="L1" t="s">
        <v>181</v>
      </c>
      <c r="M1" t="s">
        <v>182</v>
      </c>
    </row>
    <row r="2" spans="1:13">
      <c r="A2">
        <v>200131</v>
      </c>
      <c r="B2" t="s">
        <v>183</v>
      </c>
      <c r="C2" t="s">
        <v>184</v>
      </c>
      <c r="D2" t="s">
        <v>95</v>
      </c>
      <c r="E2" t="s">
        <v>96</v>
      </c>
      <c r="F2" s="7">
        <v>44933</v>
      </c>
      <c r="G2">
        <v>90</v>
      </c>
      <c r="H2">
        <v>76</v>
      </c>
      <c r="I2">
        <v>72</v>
      </c>
      <c r="J2">
        <v>100</v>
      </c>
      <c r="K2">
        <v>100</v>
      </c>
      <c r="L2">
        <v>87.6</v>
      </c>
      <c r="M2" t="s">
        <v>185</v>
      </c>
    </row>
    <row r="3" spans="1:13">
      <c r="A3">
        <v>200124</v>
      </c>
      <c r="B3" t="s">
        <v>94</v>
      </c>
      <c r="C3" t="s">
        <v>184</v>
      </c>
      <c r="D3" t="s">
        <v>95</v>
      </c>
      <c r="E3" t="s">
        <v>96</v>
      </c>
      <c r="F3" s="7">
        <v>44928</v>
      </c>
      <c r="G3">
        <v>70</v>
      </c>
      <c r="H3">
        <v>52</v>
      </c>
      <c r="I3">
        <v>64</v>
      </c>
      <c r="J3">
        <v>70</v>
      </c>
      <c r="K3">
        <v>90</v>
      </c>
      <c r="L3">
        <v>69.2</v>
      </c>
      <c r="M3" t="s">
        <v>186</v>
      </c>
    </row>
    <row r="4" spans="1:13">
      <c r="A4">
        <v>200106</v>
      </c>
      <c r="B4" t="s">
        <v>187</v>
      </c>
      <c r="C4" t="s">
        <v>184</v>
      </c>
      <c r="D4" t="s">
        <v>95</v>
      </c>
      <c r="E4" t="s">
        <v>99</v>
      </c>
      <c r="F4" s="7">
        <v>44201</v>
      </c>
      <c r="G4">
        <v>50</v>
      </c>
      <c r="H4">
        <v>40</v>
      </c>
      <c r="I4">
        <v>28</v>
      </c>
      <c r="J4">
        <v>0</v>
      </c>
      <c r="K4">
        <v>90</v>
      </c>
      <c r="L4">
        <v>41.6</v>
      </c>
      <c r="M4" t="s">
        <v>186</v>
      </c>
    </row>
    <row r="5" spans="1:13">
      <c r="A5">
        <v>200105</v>
      </c>
      <c r="B5" t="s">
        <v>188</v>
      </c>
      <c r="C5" t="s">
        <v>184</v>
      </c>
      <c r="D5" t="s">
        <v>95</v>
      </c>
      <c r="E5" t="s">
        <v>99</v>
      </c>
      <c r="F5" s="7">
        <v>44201</v>
      </c>
      <c r="G5">
        <v>80</v>
      </c>
      <c r="H5">
        <v>40</v>
      </c>
      <c r="I5">
        <v>24</v>
      </c>
      <c r="J5">
        <v>80</v>
      </c>
      <c r="K5">
        <v>100</v>
      </c>
      <c r="L5">
        <v>64.8</v>
      </c>
      <c r="M5" t="s">
        <v>186</v>
      </c>
    </row>
    <row r="6" spans="1:13">
      <c r="A6">
        <v>200115</v>
      </c>
      <c r="B6" t="s">
        <v>102</v>
      </c>
      <c r="C6" t="s">
        <v>184</v>
      </c>
      <c r="D6" t="s">
        <v>95</v>
      </c>
      <c r="E6" t="s">
        <v>99</v>
      </c>
      <c r="F6" s="7">
        <v>44774</v>
      </c>
      <c r="G6">
        <v>70</v>
      </c>
      <c r="H6">
        <v>52</v>
      </c>
      <c r="I6">
        <v>48</v>
      </c>
      <c r="J6">
        <v>0</v>
      </c>
      <c r="K6">
        <v>100</v>
      </c>
      <c r="L6">
        <v>54</v>
      </c>
      <c r="M6" t="s">
        <v>186</v>
      </c>
    </row>
    <row r="7" spans="1:13">
      <c r="A7">
        <v>200108</v>
      </c>
      <c r="B7" t="s">
        <v>103</v>
      </c>
      <c r="C7" t="s">
        <v>184</v>
      </c>
      <c r="D7" t="s">
        <v>95</v>
      </c>
      <c r="E7" t="s">
        <v>99</v>
      </c>
      <c r="F7" s="7">
        <v>44201</v>
      </c>
      <c r="G7">
        <v>80</v>
      </c>
      <c r="H7">
        <v>64</v>
      </c>
      <c r="I7">
        <v>40</v>
      </c>
      <c r="J7">
        <v>90</v>
      </c>
      <c r="K7">
        <v>100</v>
      </c>
      <c r="L7">
        <v>74.8</v>
      </c>
      <c r="M7" t="s">
        <v>189</v>
      </c>
    </row>
    <row r="8" spans="1:13">
      <c r="A8">
        <v>200107</v>
      </c>
      <c r="B8" t="s">
        <v>190</v>
      </c>
      <c r="C8" t="s">
        <v>184</v>
      </c>
      <c r="D8" t="s">
        <v>95</v>
      </c>
      <c r="E8" t="s">
        <v>99</v>
      </c>
      <c r="F8" s="7">
        <v>44201</v>
      </c>
      <c r="G8">
        <v>80</v>
      </c>
      <c r="H8">
        <v>52</v>
      </c>
      <c r="I8">
        <v>36</v>
      </c>
      <c r="J8">
        <v>80</v>
      </c>
      <c r="K8">
        <v>80</v>
      </c>
      <c r="L8">
        <v>65.599999999999994</v>
      </c>
      <c r="M8" t="s">
        <v>186</v>
      </c>
    </row>
    <row r="9" spans="1:13">
      <c r="A9">
        <v>200130</v>
      </c>
      <c r="B9" t="s">
        <v>112</v>
      </c>
      <c r="C9" t="s">
        <v>184</v>
      </c>
      <c r="D9" t="s">
        <v>95</v>
      </c>
      <c r="E9" t="s">
        <v>96</v>
      </c>
      <c r="F9" s="7">
        <v>44933</v>
      </c>
      <c r="G9">
        <v>90</v>
      </c>
      <c r="H9">
        <v>68</v>
      </c>
      <c r="I9">
        <v>72</v>
      </c>
      <c r="J9">
        <v>100</v>
      </c>
      <c r="K9">
        <v>100</v>
      </c>
      <c r="L9">
        <v>86</v>
      </c>
      <c r="M9" t="s">
        <v>185</v>
      </c>
    </row>
    <row r="10" spans="1:13">
      <c r="A10">
        <v>200118</v>
      </c>
      <c r="B10" t="s">
        <v>106</v>
      </c>
      <c r="C10" t="s">
        <v>184</v>
      </c>
      <c r="D10" t="s">
        <v>95</v>
      </c>
      <c r="E10" t="s">
        <v>99</v>
      </c>
      <c r="F10" s="7">
        <v>44780</v>
      </c>
      <c r="G10">
        <v>70</v>
      </c>
      <c r="H10">
        <v>64</v>
      </c>
      <c r="I10">
        <v>56</v>
      </c>
      <c r="J10">
        <v>90</v>
      </c>
      <c r="K10">
        <v>100</v>
      </c>
      <c r="L10">
        <v>76</v>
      </c>
      <c r="M10" t="s">
        <v>189</v>
      </c>
    </row>
    <row r="11" spans="1:13">
      <c r="A11">
        <v>200121</v>
      </c>
      <c r="B11" t="s">
        <v>107</v>
      </c>
      <c r="C11" t="s">
        <v>184</v>
      </c>
      <c r="D11" t="s">
        <v>95</v>
      </c>
      <c r="E11" t="s">
        <v>99</v>
      </c>
      <c r="F11" s="7">
        <v>44785</v>
      </c>
      <c r="G11">
        <v>80</v>
      </c>
      <c r="H11">
        <v>68</v>
      </c>
      <c r="I11">
        <v>60</v>
      </c>
      <c r="J11">
        <v>100</v>
      </c>
      <c r="K11">
        <v>100</v>
      </c>
      <c r="L11">
        <v>81.599999999999994</v>
      </c>
      <c r="M11" t="s">
        <v>189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1:E7"/>
  <sheetViews>
    <sheetView workbookViewId="0">
      <selection activeCell="E4" sqref="E4"/>
    </sheetView>
  </sheetViews>
  <sheetFormatPr defaultRowHeight="17"/>
  <cols>
    <col min="1" max="1" width="8.9140625" bestFit="1" customWidth="1"/>
    <col min="2" max="16" width="14.5" bestFit="1" customWidth="1"/>
    <col min="17" max="20" width="19.1640625" bestFit="1" customWidth="1"/>
  </cols>
  <sheetData>
    <row r="1" spans="1:5">
      <c r="A1" s="51" t="s">
        <v>0</v>
      </c>
      <c r="B1" t="s">
        <v>173</v>
      </c>
    </row>
    <row r="3" spans="1:5">
      <c r="A3" s="51" t="s">
        <v>88</v>
      </c>
      <c r="B3" t="s">
        <v>174</v>
      </c>
      <c r="C3" t="s">
        <v>175</v>
      </c>
      <c r="D3" t="s">
        <v>176</v>
      </c>
      <c r="E3" t="s">
        <v>177</v>
      </c>
    </row>
    <row r="4" spans="1:5">
      <c r="A4" t="s">
        <v>95</v>
      </c>
      <c r="B4" s="52">
        <v>57.6</v>
      </c>
      <c r="C4" s="52">
        <v>50</v>
      </c>
      <c r="D4" s="52">
        <v>71</v>
      </c>
      <c r="E4" s="52">
        <v>96</v>
      </c>
    </row>
    <row r="5" spans="1:5">
      <c r="A5" t="s">
        <v>111</v>
      </c>
      <c r="B5" s="52">
        <v>57.333333333333336</v>
      </c>
      <c r="C5" s="52">
        <v>54</v>
      </c>
      <c r="D5" s="52">
        <v>89.166666666666671</v>
      </c>
      <c r="E5" s="52">
        <v>91.666666666666671</v>
      </c>
    </row>
    <row r="6" spans="1:5">
      <c r="A6" t="s">
        <v>98</v>
      </c>
      <c r="B6" s="52">
        <v>44</v>
      </c>
      <c r="C6" s="52">
        <v>47</v>
      </c>
      <c r="D6" s="52">
        <v>77.5</v>
      </c>
      <c r="E6" s="52">
        <v>91.25</v>
      </c>
    </row>
    <row r="7" spans="1:5">
      <c r="A7" t="s">
        <v>101</v>
      </c>
      <c r="B7" s="52">
        <v>56</v>
      </c>
      <c r="C7" s="52">
        <v>62.285714285714285</v>
      </c>
      <c r="D7" s="52">
        <v>90</v>
      </c>
      <c r="E7" s="52">
        <v>98.571428571428569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N19"/>
  <sheetViews>
    <sheetView workbookViewId="0">
      <selection activeCell="B4" sqref="B4"/>
    </sheetView>
  </sheetViews>
  <sheetFormatPr defaultRowHeight="17"/>
  <cols>
    <col min="1" max="1" width="6.6640625" bestFit="1" customWidth="1"/>
    <col min="2" max="2" width="6.83203125" bestFit="1" customWidth="1"/>
    <col min="3" max="3" width="5" bestFit="1" customWidth="1"/>
    <col min="4" max="8" width="8.6640625" bestFit="1" customWidth="1"/>
  </cols>
  <sheetData>
    <row r="2" spans="1:8">
      <c r="A2" s="46" t="s">
        <v>0</v>
      </c>
      <c r="B2" s="46" t="s">
        <v>88</v>
      </c>
      <c r="C2" s="46" t="s">
        <v>43</v>
      </c>
      <c r="D2" s="46" t="s">
        <v>153</v>
      </c>
      <c r="E2" s="46"/>
      <c r="F2" s="46"/>
      <c r="G2" s="46"/>
      <c r="H2" s="46"/>
    </row>
    <row r="3" spans="1:8">
      <c r="A3" s="46"/>
      <c r="B3" s="46"/>
      <c r="C3" s="46"/>
      <c r="D3" s="38" t="s">
        <v>89</v>
      </c>
      <c r="E3" s="38" t="s">
        <v>90</v>
      </c>
      <c r="F3" s="38" t="s">
        <v>91</v>
      </c>
      <c r="G3" s="38" t="s">
        <v>92</v>
      </c>
      <c r="H3" s="38" t="s">
        <v>93</v>
      </c>
    </row>
    <row r="4" spans="1:8">
      <c r="A4" s="35" t="s">
        <v>94</v>
      </c>
      <c r="B4" s="36" t="s">
        <v>95</v>
      </c>
      <c r="C4" s="36" t="s">
        <v>96</v>
      </c>
      <c r="D4" s="11">
        <v>70</v>
      </c>
      <c r="E4" s="11">
        <v>52</v>
      </c>
      <c r="F4" s="11">
        <v>64</v>
      </c>
      <c r="G4" s="11">
        <v>92</v>
      </c>
      <c r="H4" s="37">
        <v>8</v>
      </c>
    </row>
    <row r="5" spans="1:8">
      <c r="A5" s="26" t="s">
        <v>97</v>
      </c>
      <c r="B5" s="27" t="s">
        <v>98</v>
      </c>
      <c r="C5" s="27" t="s">
        <v>99</v>
      </c>
      <c r="D5" s="29">
        <v>80</v>
      </c>
      <c r="E5" s="29">
        <v>56</v>
      </c>
      <c r="F5" s="29">
        <v>56</v>
      </c>
      <c r="G5" s="29">
        <v>89</v>
      </c>
      <c r="H5" s="30">
        <v>27</v>
      </c>
    </row>
    <row r="6" spans="1:8">
      <c r="A6" s="26" t="s">
        <v>100</v>
      </c>
      <c r="B6" s="27" t="s">
        <v>101</v>
      </c>
      <c r="C6" s="27" t="s">
        <v>99</v>
      </c>
      <c r="D6" s="29">
        <v>70</v>
      </c>
      <c r="E6" s="29">
        <v>48</v>
      </c>
      <c r="F6" s="29">
        <v>64</v>
      </c>
      <c r="G6" s="29">
        <v>54</v>
      </c>
      <c r="H6" s="30">
        <v>75</v>
      </c>
    </row>
    <row r="7" spans="1:8">
      <c r="A7" s="26" t="s">
        <v>102</v>
      </c>
      <c r="B7" s="27" t="s">
        <v>95</v>
      </c>
      <c r="C7" s="27" t="s">
        <v>99</v>
      </c>
      <c r="D7" s="29">
        <v>70</v>
      </c>
      <c r="E7" s="29">
        <v>52</v>
      </c>
      <c r="F7" s="29">
        <v>48</v>
      </c>
      <c r="G7" s="29">
        <v>83</v>
      </c>
      <c r="H7" s="30">
        <v>65</v>
      </c>
    </row>
    <row r="8" spans="1:8">
      <c r="A8" s="26" t="s">
        <v>103</v>
      </c>
      <c r="B8" s="27" t="s">
        <v>95</v>
      </c>
      <c r="C8" s="27" t="s">
        <v>99</v>
      </c>
      <c r="D8" s="29">
        <v>80</v>
      </c>
      <c r="E8" s="29">
        <v>64</v>
      </c>
      <c r="F8" s="29">
        <v>40</v>
      </c>
      <c r="G8" s="29">
        <v>0</v>
      </c>
      <c r="H8" s="30">
        <v>74</v>
      </c>
    </row>
    <row r="9" spans="1:8">
      <c r="A9" s="26" t="s">
        <v>104</v>
      </c>
      <c r="B9" s="27" t="s">
        <v>98</v>
      </c>
      <c r="C9" s="27" t="s">
        <v>99</v>
      </c>
      <c r="D9" s="29">
        <v>50</v>
      </c>
      <c r="E9" s="29">
        <v>0</v>
      </c>
      <c r="F9" s="29">
        <v>0</v>
      </c>
      <c r="G9" s="29">
        <v>93</v>
      </c>
      <c r="H9" s="30">
        <v>58</v>
      </c>
    </row>
    <row r="10" spans="1:8">
      <c r="A10" s="26" t="s">
        <v>105</v>
      </c>
      <c r="B10" s="27" t="s">
        <v>98</v>
      </c>
      <c r="C10" s="27" t="s">
        <v>99</v>
      </c>
      <c r="D10" s="29">
        <v>100</v>
      </c>
      <c r="E10" s="29">
        <v>32</v>
      </c>
      <c r="F10" s="29">
        <v>48</v>
      </c>
      <c r="G10" s="29">
        <v>76</v>
      </c>
      <c r="H10" s="30">
        <v>88</v>
      </c>
    </row>
    <row r="11" spans="1:8">
      <c r="A11" s="26" t="s">
        <v>106</v>
      </c>
      <c r="B11" s="27" t="s">
        <v>95</v>
      </c>
      <c r="C11" s="27" t="s">
        <v>99</v>
      </c>
      <c r="D11" s="29">
        <v>70</v>
      </c>
      <c r="E11" s="29">
        <v>64</v>
      </c>
      <c r="F11" s="29">
        <v>56</v>
      </c>
      <c r="G11" s="29">
        <v>40</v>
      </c>
      <c r="H11" s="30">
        <v>12</v>
      </c>
    </row>
    <row r="12" spans="1:8">
      <c r="A12" s="26" t="s">
        <v>107</v>
      </c>
      <c r="B12" s="27" t="s">
        <v>95</v>
      </c>
      <c r="C12" s="27" t="s">
        <v>99</v>
      </c>
      <c r="D12" s="29">
        <v>80</v>
      </c>
      <c r="E12" s="29">
        <v>68</v>
      </c>
      <c r="F12" s="29">
        <v>60</v>
      </c>
      <c r="G12" s="29">
        <v>75</v>
      </c>
      <c r="H12" s="30">
        <v>34</v>
      </c>
    </row>
    <row r="13" spans="1:8">
      <c r="A13" s="28" t="s">
        <v>108</v>
      </c>
      <c r="B13" s="27" t="s">
        <v>98</v>
      </c>
      <c r="C13" s="27" t="s">
        <v>96</v>
      </c>
      <c r="D13" s="29">
        <v>100</v>
      </c>
      <c r="E13" s="29">
        <v>72</v>
      </c>
      <c r="F13" s="29">
        <v>80</v>
      </c>
      <c r="G13" s="29">
        <v>83</v>
      </c>
      <c r="H13" s="30">
        <v>85</v>
      </c>
    </row>
    <row r="14" spans="1:8">
      <c r="A14" s="26" t="s">
        <v>109</v>
      </c>
      <c r="B14" s="27" t="s">
        <v>101</v>
      </c>
      <c r="C14" s="27" t="s">
        <v>99</v>
      </c>
      <c r="D14" s="29">
        <v>100</v>
      </c>
      <c r="E14" s="29">
        <v>36</v>
      </c>
      <c r="F14" s="29">
        <v>48</v>
      </c>
      <c r="G14" s="29">
        <v>82</v>
      </c>
      <c r="H14" s="30">
        <v>98</v>
      </c>
    </row>
    <row r="15" spans="1:8">
      <c r="A15" s="26" t="s">
        <v>110</v>
      </c>
      <c r="B15" s="27" t="s">
        <v>111</v>
      </c>
      <c r="C15" s="27" t="s">
        <v>99</v>
      </c>
      <c r="D15" s="29">
        <v>90</v>
      </c>
      <c r="E15" s="29">
        <v>48</v>
      </c>
      <c r="F15" s="29">
        <v>44</v>
      </c>
      <c r="G15" s="29">
        <v>19</v>
      </c>
      <c r="H15" s="30">
        <v>24</v>
      </c>
    </row>
    <row r="16" spans="1:8">
      <c r="A16" s="28" t="s">
        <v>112</v>
      </c>
      <c r="B16" s="27" t="s">
        <v>95</v>
      </c>
      <c r="C16" s="27" t="s">
        <v>96</v>
      </c>
      <c r="D16" s="29">
        <v>90</v>
      </c>
      <c r="E16" s="29">
        <v>68</v>
      </c>
      <c r="F16" s="29">
        <v>72</v>
      </c>
      <c r="G16" s="29">
        <v>69</v>
      </c>
      <c r="H16" s="30">
        <v>36</v>
      </c>
    </row>
    <row r="17" spans="1:14">
      <c r="A17" s="31" t="s">
        <v>113</v>
      </c>
      <c r="B17" s="32" t="s">
        <v>111</v>
      </c>
      <c r="C17" s="32" t="s">
        <v>96</v>
      </c>
      <c r="D17" s="33">
        <v>90</v>
      </c>
      <c r="E17" s="33">
        <v>64</v>
      </c>
      <c r="F17" s="33">
        <v>76</v>
      </c>
      <c r="G17" s="33">
        <v>62</v>
      </c>
      <c r="H17" s="34">
        <v>97</v>
      </c>
    </row>
    <row r="19" spans="1:14">
      <c r="N19" t="s">
        <v>154</v>
      </c>
    </row>
  </sheetData>
  <mergeCells count="4">
    <mergeCell ref="A2:A3"/>
    <mergeCell ref="B2:B3"/>
    <mergeCell ref="C2:C3"/>
    <mergeCell ref="D2:H2"/>
  </mergeCells>
  <phoneticPr fontId="2" type="noConversion"/>
  <dataValidations count="1">
    <dataValidation type="whole" errorStyle="information" allowBlank="1" showInputMessage="1" showErrorMessage="1" errorTitle="입력오류" error="다시 입력하세요!" promptTitle="점수입력" prompt="0~100에 해당하는 숫자만 입력 가능" sqref="D4:H17" xr:uid="{7268990D-41E3-4D7A-8570-42B31DA289A1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workbookViewId="0">
      <selection activeCell="K18" sqref="K18"/>
    </sheetView>
  </sheetViews>
  <sheetFormatPr defaultRowHeight="17"/>
  <cols>
    <col min="2" max="2" width="16.5" bestFit="1" customWidth="1"/>
    <col min="3" max="4" width="10.58203125" bestFit="1" customWidth="1"/>
    <col min="6" max="6" width="9.58203125" customWidth="1"/>
    <col min="7" max="7" width="9.5" bestFit="1" customWidth="1"/>
  </cols>
  <sheetData>
    <row r="1" spans="1:7" ht="17.5">
      <c r="B1" s="47" t="s">
        <v>114</v>
      </c>
      <c r="C1" s="47"/>
      <c r="D1" s="47"/>
      <c r="E1" s="47"/>
      <c r="F1" s="47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F6"/>
  <sheetViews>
    <sheetView workbookViewId="0">
      <selection activeCell="F14" sqref="F14"/>
    </sheetView>
  </sheetViews>
  <sheetFormatPr defaultRowHeight="17"/>
  <cols>
    <col min="1" max="1" width="11" bestFit="1" customWidth="1"/>
    <col min="4" max="4" width="11" bestFit="1" customWidth="1"/>
  </cols>
  <sheetData>
    <row r="1" spans="1:6" ht="17.5" thickBot="1">
      <c r="A1" s="48" t="s">
        <v>132</v>
      </c>
      <c r="B1" s="49"/>
      <c r="C1" s="49"/>
      <c r="D1" s="50"/>
      <c r="F1" t="s">
        <v>191</v>
      </c>
    </row>
    <row r="2" spans="1:6" ht="17.5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6">
      <c r="A3" s="18" t="s">
        <v>137</v>
      </c>
      <c r="B3" s="53">
        <v>120</v>
      </c>
      <c r="C3" s="54">
        <v>108</v>
      </c>
      <c r="D3" s="19">
        <f>C3/B3</f>
        <v>0.9</v>
      </c>
    </row>
    <row r="4" spans="1:6">
      <c r="A4" s="20" t="s">
        <v>138</v>
      </c>
      <c r="B4" s="55">
        <v>140</v>
      </c>
      <c r="C4" s="56">
        <v>77</v>
      </c>
      <c r="D4" s="21">
        <f>C4/B4</f>
        <v>0.55000000000000004</v>
      </c>
    </row>
    <row r="5" spans="1:6">
      <c r="A5" s="20" t="s">
        <v>139</v>
      </c>
      <c r="B5" s="55">
        <v>115</v>
      </c>
      <c r="C5" s="56">
        <v>125</v>
      </c>
      <c r="D5" s="21">
        <f>C5/B5</f>
        <v>1.0869565217391304</v>
      </c>
    </row>
    <row r="6" spans="1:6" ht="17.5" thickBot="1">
      <c r="A6" s="22" t="s">
        <v>140</v>
      </c>
      <c r="B6" s="57">
        <v>90</v>
      </c>
      <c r="C6" s="58">
        <v>72</v>
      </c>
      <c r="D6" s="23">
        <f>C6/B6</f>
        <v>0.8</v>
      </c>
    </row>
  </sheetData>
  <mergeCells count="1">
    <mergeCell ref="A1:D1"/>
  </mergeCells>
  <phoneticPr fontId="2" type="noConversion"/>
  <conditionalFormatting sqref="D3:D6">
    <cfRule type="cellIs" dxfId="2" priority="3" operator="greaterThanOrEqual">
      <formula>1</formula>
    </cfRule>
    <cfRule type="cellIs" dxfId="1" priority="2" operator="greaterThanOrEqual">
      <formula>1</formula>
    </cfRule>
    <cfRule type="cellIs" dxfId="0" priority="1" operator="greaterThanOrEqual">
      <formula>1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workbookViewId="0"/>
  </sheetViews>
  <sheetFormatPr defaultRowHeight="17"/>
  <sheetData>
    <row r="1" spans="1:8">
      <c r="A1" t="s">
        <v>141</v>
      </c>
    </row>
    <row r="3" spans="1:8">
      <c r="A3" s="24" t="s">
        <v>142</v>
      </c>
      <c r="B3" s="24" t="s">
        <v>143</v>
      </c>
      <c r="C3" s="24" t="s">
        <v>144</v>
      </c>
      <c r="D3" s="24" t="s">
        <v>145</v>
      </c>
      <c r="G3" s="24" t="s">
        <v>143</v>
      </c>
      <c r="H3" s="24" t="s">
        <v>146</v>
      </c>
    </row>
    <row r="4" spans="1:8">
      <c r="A4">
        <v>1</v>
      </c>
      <c r="B4" t="s">
        <v>147</v>
      </c>
      <c r="C4">
        <v>10</v>
      </c>
      <c r="D4" s="25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25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25">
        <v>156000</v>
      </c>
      <c r="G6" t="s">
        <v>147</v>
      </c>
      <c r="H6">
        <v>13000</v>
      </c>
    </row>
    <row r="7" spans="1:8"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450850</xdr:colOff>
                <xdr:row>0</xdr:row>
                <xdr:rowOff>209550</xdr:rowOff>
              </from>
              <to>
                <xdr:col>5</xdr:col>
                <xdr:colOff>603250</xdr:colOff>
                <xdr:row>3</xdr:row>
                <xdr:rowOff>146050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이채연</cp:lastModifiedBy>
  <cp:lastPrinted>2024-07-20T12:40:16Z</cp:lastPrinted>
  <dcterms:created xsi:type="dcterms:W3CDTF">2023-05-11T11:47:16Z</dcterms:created>
  <dcterms:modified xsi:type="dcterms:W3CDTF">2024-07-20T14:04:03Z</dcterms:modified>
</cp:coreProperties>
</file>