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484D562E-CC54-44E8-94D8-81E0F21EC7AA}" xr6:coauthVersionLast="47" xr6:coauthVersionMax="47" xr10:uidLastSave="{00000000-0000-0000-0000-000000000000}"/>
  <bookViews>
    <workbookView xWindow="-120" yWindow="-120" windowWidth="29040" windowHeight="15840" firstSheet="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COUNTIF" hidden="1" xlm="1">#NAME?</definedName>
    <definedName name="_xleta.COUNTIFS" hidden="1" xlm="1">#NAME?</definedName>
    <definedName name="_xleta.T" hidden="1" xlm="1">#NAME?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30" i="5" s="1"/>
  <c r="G5" i="7"/>
  <c r="G6" i="7"/>
  <c r="G7" i="7"/>
  <c r="G8" i="7"/>
  <c r="G9" i="7"/>
  <c r="G4" i="7"/>
  <c r="E4" i="4"/>
  <c r="E5" i="4"/>
  <c r="E6" i="4"/>
  <c r="E7" i="4"/>
  <c r="E8" i="4"/>
  <c r="E9" i="4"/>
  <c r="E10" i="4"/>
  <c r="E11" i="4"/>
  <c r="E3" i="4"/>
  <c r="E25" i="4"/>
  <c r="D25" i="4"/>
  <c r="E31" i="4"/>
  <c r="E32" i="4"/>
  <c r="E33" i="4"/>
  <c r="E34" i="4"/>
  <c r="E35" i="4"/>
  <c r="E36" i="4"/>
  <c r="E37" i="4"/>
  <c r="E38" i="4"/>
  <c r="E30" i="4"/>
  <c r="J28" i="4"/>
  <c r="J27" i="4"/>
  <c r="J4" i="4"/>
  <c r="J5" i="4"/>
  <c r="J6" i="4"/>
  <c r="J7" i="4"/>
  <c r="J8" i="4"/>
  <c r="J9" i="4"/>
  <c r="J10" i="4"/>
  <c r="J11" i="4"/>
  <c r="J12" i="4"/>
  <c r="J3" i="4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<sst xmlns="http://schemas.openxmlformats.org/spreadsheetml/2006/main" count="430" uniqueCount="298">
  <si>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</si>
  <si>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</si>
  <si>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</si>
  <si>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</si>
  <si>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</si>
  <si>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</si>
  <si>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</si>
  <si>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</si>
  <si>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</si>
  <si>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</si>
  <si>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</si>
  <si>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</si>
  <si>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</si>
  <si>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</si>
  <si>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</si>
  <si>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</si>
  <si>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</si>
  <si>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</si>
  <si>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</si>
  <si>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</si>
  <si>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</si>
  <si>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</si>
  <si>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</si>
  <si>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</si>
  <si>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</si>
  <si>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</si>
  <si>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</si>
  <si>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</si>
  <si>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</si>
  <si>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</si>
  <si>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</si>
  <si>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</si>
  <si>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</si>
  <si>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</si>
  <si>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</si>
  <si>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</si>
  <si>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</si>
  <si>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</si>
  <si>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</si>
  <si>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</si>
  <si>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</si>
  <si>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</si>
  <si>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</si>
  <si>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</si>
  <si>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</si>
  <si>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</si>
  <si>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</si>
  <si>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</si>
  <si>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</si>
  <si>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</si>
  <si>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</si>
  <si>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</si>
  <si>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</si>
  <si>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</si>
  <si>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</si>
  <si>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</si>
  <si>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</si>
  <si>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</si>
  <si>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</si>
  <si>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</si>
  <si>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</si>
  <si>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</si>
  <si>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</si>
  <si>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</si>
  <si>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</si>
  <si>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</si>
  <si>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</si>
  <si>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</si>
  <si>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</si>
  <si>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</si>
  <si>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</si>
  <si>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</si>
  <si>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</si>
  <si>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</si>
  <si>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</si>
  <si>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</si>
  <si>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</si>
  <si>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</si>
  <si>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</si>
  <si>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</si>
  <si>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</si>
  <si>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</si>
  <si>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</si>
  <si>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</si>
  <si>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</si>
  <si>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</si>
  <si>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</si>
  <si>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</si>
  <si>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</si>
  <si>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</si>
  <si>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</si>
  <si>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</si>
  <si>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</si>
  <si>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</si>
  <si>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</si>
  <si>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</si>
  <si>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</si>
  <si>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</si>
  <si>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</si>
  <si>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</si>
  <si>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</si>
  <si>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</si>
  <si>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</si>
  <si>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</si>
  <si>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</si>
  <si>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</si>
  <si>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</si>
  <si>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</si>
  <si>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</si>
  <si>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</si>
  <si>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</si>
  <si>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</si>
  <si>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</si>
  <si>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</si>
  <si>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</si>
  <si>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</si>
  <si>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</si>
  <si>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</si>
  <si>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</si>
  <si>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</si>
  <si>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</si>
  <si>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</si>
  <si>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</si>
  <si>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</si>
  <si>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</si>
  <si>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</si>
  <si>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</si>
  <si>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</si>
  <si>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</si>
  <si>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</si>
  <si>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</si>
  <si>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</si>
  <si>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</si>
  <si>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</si>
  <si>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</si>
  <si>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</si>
  <si>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</si>
  <si>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</si>
  <si>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</si>
  <si>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</si>
  <si>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</si>
  <si>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</si>
  <si>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</si>
  <si>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</si>
  <si>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</si>
  <si>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</si>
  <si>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</si>
  <si>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</si>
  <si>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</si>
  <si>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</si>
  <si>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</si>
  <si>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</si>
  <si>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</si>
  <si>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</si>
  <si>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</si>
  <si>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</si>
  <si>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</si>
  <si>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</si>
  <si>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</si>
  <si>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</si>
  <si>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</si>
  <si>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</si>
  <si>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</si>
  <si>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</si>
  <si>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</si>
  <si>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</si>
  <si>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</si>
  <si>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</si>
  <si>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</si>
  <si>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</si>
  <si>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</si>
  <si>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</si>
  <si>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</si>
  <si>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</si>
  <si>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</si>
  <si>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</si>
  <si>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</si>
  <si>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</si>
  <si>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</si>
  <si>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</si>
  <si>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</si>
  <si>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</si>
  <si>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</si>
  <si>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</si>
  <si>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</si>
  <si>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</si>
  <si>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</si>
  <si>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</si>
  <si>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</si>
  <si>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</si>
  <si>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</si>
  <si>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</si>
  <si>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</si>
  <si>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</si>
  <si>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</si>
  <si>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</si>
  <si>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</si>
  <si>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</si>
  <si>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</si>
  <si>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</si>
  <si>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</si>
  <si>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</si>
  <si>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</si>
  <si>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</si>
  <si>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</si>
  <si>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</si>
  <si>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</si>
  <si>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</si>
  <si>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</si>
  <si>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</si>
  <si>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</si>
  <si>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</si>
  <si>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</si>
  <si>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</si>
  <si>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</si>
  <si>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</si>
  <si>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</si>
  <si>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</si>
  <si>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</si>
  <si>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</si>
  <si>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</si>
  <si>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</si>
  <si>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</si>
  <si>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</si>
  <si>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</si>
  <si>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</si>
  <si>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</si>
  <si>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</si>
  <si>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</si>
  <si>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</si>
  <si>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</si>
  <si>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</si>
  <si>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</si>
  <si>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</si>
  <si>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</si>
  <si>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</si>
  <si>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</si>
  <si>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</si>
  <si>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</si>
  <si>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</si>
  <si>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</si>
  <si>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</si>
  <si>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</si>
  <si>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</si>
  <si>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</si>
  <si>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</si>
  <si>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</si>
  <si>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</si>
  <si>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</si>
  <si>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</si>
  <si>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</si>
  <si>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</si>
  <si>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</si>
  <si>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</si>
  <si>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</si>
  <si>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</si>
  <si>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</si>
  <si>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</si>
  <si>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</si>
  <si>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</si>
  <si>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</si>
  <si>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</si>
  <si>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</si>
  <si>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</si>
  <si>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</si>
  <si>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</si>
  <si>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</si>
  <si>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</si>
  <si>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</si>
  <si>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</si>
  <si>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</si>
  <si>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</si>
  <si>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</si>
  <si>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</si>
  <si>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</si>
  <si>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</si>
  <si>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</si>
  <si>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</si>
  <si>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</si>
  <si>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</si>
  <si>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</si>
  <si>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</si>
  <si>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</si>
  <si>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</si>
  <si>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</si>
  <si>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</si>
  <si>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</si>
  <si>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</si>
  <si>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</si>
  <si>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[표1]</t>
    <phoneticPr fontId="1" type="noConversion"/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</si>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</sst>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79" formatCode="0&quot;초&quot;"/>
    <numFmt numFmtId="180" formatCode="0.0_ "/>
    <numFmt numFmtId="181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A-4DA3-A553-C3A88B80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11</xdr:row>
          <xdr:rowOff>200025</xdr:rowOff>
        </xdr:from>
        <xdr:to>
          <xdr:col>8</xdr:col>
          <xdr:colOff>0</xdr:colOff>
          <xdr:row>14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9525</xdr:colOff>
      <xdr:row>12</xdr:row>
      <xdr:rowOff>0</xdr:rowOff>
    </xdr:from>
    <xdr:to>
      <xdr:col>10</xdr:col>
      <xdr:colOff>9525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3977D521-A875-9898-D720-3F50B409982A}"/>
            </a:ext>
          </a:extLst>
        </xdr:cNvPr>
        <xdr:cNvSpPr/>
      </xdr:nvSpPr>
      <xdr:spPr>
        <a:xfrm>
          <a:off x="6181725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1.617859837963" createdVersion="8" refreshedVersion="8" minRefreshableVersion="3" recordCount="7" xr:uid="{639E9A70-7074-47FE-B955-110017FDA5AC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3450A8-F418-416C-A8F3-5360DC40B718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F5" sqref="F5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247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</row>
    <row r="4" spans="1:8" x14ac:dyDescent="0.3">
      <c r="A4" s="1" t="s">
        <v>249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250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251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252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253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R16" sqref="R16"/>
    </sheetView>
  </sheetViews>
  <sheetFormatPr defaultRowHeight="16.5" x14ac:dyDescent="0.3"/>
  <sheetData>
    <row r="1" spans="1:6" ht="20.25" x14ac:dyDescent="0.3">
      <c r="A1" s="28" t="s">
        <v>165</v>
      </c>
      <c r="B1" s="28"/>
      <c r="C1" s="28"/>
      <c r="D1" s="28"/>
      <c r="E1" s="28"/>
      <c r="F1" s="28"/>
    </row>
    <row r="3" spans="1:6" x14ac:dyDescent="0.3">
      <c r="A3" s="4" t="s">
        <v>139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</row>
    <row r="4" spans="1:6" x14ac:dyDescent="0.3">
      <c r="A4" s="4">
        <v>233001</v>
      </c>
      <c r="B4" s="4" t="s">
        <v>32</v>
      </c>
      <c r="C4" s="4" t="s">
        <v>149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150</v>
      </c>
      <c r="C5" s="4" t="s">
        <v>149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154</v>
      </c>
      <c r="C6" s="4" t="s">
        <v>149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155</v>
      </c>
      <c r="C7" s="4" t="s">
        <v>149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151</v>
      </c>
      <c r="C8" s="4" t="s">
        <v>152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153</v>
      </c>
      <c r="C9" s="4" t="s">
        <v>152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C4" sqref="C4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7" t="s">
        <v>166</v>
      </c>
      <c r="B1" s="27"/>
      <c r="C1" s="27"/>
      <c r="D1" s="27"/>
      <c r="E1" s="27"/>
      <c r="F1" s="27"/>
      <c r="G1" s="27"/>
    </row>
    <row r="2" spans="1:7" x14ac:dyDescent="0.3">
      <c r="G2" s="10" t="s">
        <v>167</v>
      </c>
    </row>
    <row r="3" spans="1:7" x14ac:dyDescent="0.3">
      <c r="A3" s="12" t="s">
        <v>168</v>
      </c>
      <c r="B3" s="12" t="s">
        <v>169</v>
      </c>
      <c r="C3" s="12" t="s">
        <v>187</v>
      </c>
      <c r="D3" s="12" t="s">
        <v>170</v>
      </c>
      <c r="E3" s="12" t="s">
        <v>171</v>
      </c>
      <c r="F3" s="12" t="s">
        <v>264</v>
      </c>
      <c r="G3" s="12" t="s">
        <v>172</v>
      </c>
    </row>
    <row r="4" spans="1:7" x14ac:dyDescent="0.3">
      <c r="A4" s="4" t="s">
        <v>173</v>
      </c>
      <c r="B4" s="21">
        <v>60</v>
      </c>
      <c r="C4" s="13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3">
      <c r="A5" s="4" t="s">
        <v>174</v>
      </c>
      <c r="B5" s="21">
        <v>60</v>
      </c>
      <c r="C5" s="13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3">
      <c r="A6" s="4" t="s">
        <v>175</v>
      </c>
      <c r="B6" s="21">
        <v>60</v>
      </c>
      <c r="C6" s="13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3">
      <c r="A7" s="4" t="s">
        <v>176</v>
      </c>
      <c r="B7" s="21">
        <v>60</v>
      </c>
      <c r="C7" s="13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3">
      <c r="A8" s="4" t="s">
        <v>177</v>
      </c>
      <c r="B8" s="21">
        <v>30</v>
      </c>
      <c r="C8" s="13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3">
      <c r="A9" s="4" t="s">
        <v>178</v>
      </c>
      <c r="B9" s="21">
        <v>30</v>
      </c>
      <c r="C9" s="13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3">
      <c r="A10" s="4" t="s">
        <v>179</v>
      </c>
      <c r="B10" s="21">
        <v>30</v>
      </c>
      <c r="C10" s="13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3">
      <c r="A11" s="4" t="s">
        <v>180</v>
      </c>
      <c r="B11" s="21">
        <v>45</v>
      </c>
      <c r="C11" s="13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3">
      <c r="A12" s="4" t="s">
        <v>181</v>
      </c>
      <c r="B12" s="21">
        <v>30</v>
      </c>
      <c r="C12" s="13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3">
      <c r="A13" s="4" t="s">
        <v>182</v>
      </c>
      <c r="B13" s="21">
        <v>45</v>
      </c>
      <c r="C13" s="13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3">
      <c r="A14" s="4" t="s">
        <v>183</v>
      </c>
      <c r="B14" s="21">
        <v>60</v>
      </c>
      <c r="C14" s="13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3">
      <c r="A15" s="4" t="s">
        <v>184</v>
      </c>
      <c r="B15" s="21">
        <v>30</v>
      </c>
      <c r="C15" s="13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3">
      <c r="A16" s="4" t="s">
        <v>185</v>
      </c>
      <c r="B16" s="21">
        <v>45</v>
      </c>
      <c r="C16" s="13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3">
      <c r="A17" s="4" t="s">
        <v>186</v>
      </c>
      <c r="B17" s="21">
        <v>45</v>
      </c>
      <c r="C17" s="13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L19" sqref="L19"/>
    </sheetView>
  </sheetViews>
  <sheetFormatPr defaultRowHeight="16.5" x14ac:dyDescent="0.3"/>
  <cols>
    <col min="1" max="1" width="3.625" customWidth="1"/>
  </cols>
  <sheetData>
    <row r="2" spans="2:5" x14ac:dyDescent="0.3">
      <c r="B2" t="s">
        <v>188</v>
      </c>
    </row>
    <row r="4" spans="2:5" x14ac:dyDescent="0.3">
      <c r="B4" t="s">
        <v>265</v>
      </c>
      <c r="C4" t="s">
        <v>266</v>
      </c>
      <c r="D4" t="s">
        <v>267</v>
      </c>
      <c r="E4" t="s">
        <v>123</v>
      </c>
    </row>
    <row r="5" spans="2:5" x14ac:dyDescent="0.3">
      <c r="B5" t="s">
        <v>268</v>
      </c>
      <c r="C5">
        <v>500</v>
      </c>
      <c r="D5">
        <v>458</v>
      </c>
      <c r="E5">
        <v>42</v>
      </c>
    </row>
    <row r="6" spans="2:5" x14ac:dyDescent="0.3">
      <c r="B6" t="s">
        <v>269</v>
      </c>
      <c r="C6">
        <v>300</v>
      </c>
      <c r="D6">
        <v>255</v>
      </c>
      <c r="E6">
        <v>45</v>
      </c>
    </row>
    <row r="7" spans="2:5" x14ac:dyDescent="0.3">
      <c r="B7" t="s">
        <v>270</v>
      </c>
      <c r="C7">
        <v>250</v>
      </c>
      <c r="D7">
        <v>214</v>
      </c>
      <c r="E7">
        <v>36</v>
      </c>
    </row>
    <row r="8" spans="2:5" x14ac:dyDescent="0.3">
      <c r="B8" t="s">
        <v>271</v>
      </c>
      <c r="C8">
        <v>680</v>
      </c>
      <c r="D8">
        <v>621</v>
      </c>
      <c r="E8">
        <v>59</v>
      </c>
    </row>
    <row r="9" spans="2:5" x14ac:dyDescent="0.3">
      <c r="B9" t="s">
        <v>272</v>
      </c>
      <c r="C9">
        <v>1000</v>
      </c>
      <c r="D9">
        <v>875</v>
      </c>
      <c r="E9">
        <v>125</v>
      </c>
    </row>
    <row r="10" spans="2:5" x14ac:dyDescent="0.3">
      <c r="B10" t="s">
        <v>273</v>
      </c>
      <c r="C10">
        <v>350</v>
      </c>
      <c r="D10">
        <v>249</v>
      </c>
      <c r="E10">
        <v>101</v>
      </c>
    </row>
    <row r="11" spans="2:5" x14ac:dyDescent="0.3">
      <c r="B11" t="s">
        <v>274</v>
      </c>
      <c r="C11">
        <v>800</v>
      </c>
      <c r="D11">
        <v>756</v>
      </c>
      <c r="E11">
        <v>44</v>
      </c>
    </row>
    <row r="12" spans="2:5" x14ac:dyDescent="0.3">
      <c r="B12" t="s">
        <v>275</v>
      </c>
      <c r="C12">
        <v>850</v>
      </c>
      <c r="D12">
        <v>675</v>
      </c>
      <c r="E12">
        <v>175</v>
      </c>
    </row>
    <row r="13" spans="2:5" x14ac:dyDescent="0.3">
      <c r="B13" t="s">
        <v>248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L27" sqref="L27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8" t="s">
        <v>189</v>
      </c>
      <c r="B1" s="28"/>
      <c r="C1" s="28"/>
      <c r="D1" s="28"/>
      <c r="E1" s="28"/>
      <c r="F1" s="28"/>
      <c r="G1" s="28"/>
    </row>
    <row r="3" spans="1:7" x14ac:dyDescent="0.3">
      <c r="A3" s="4" t="s">
        <v>190</v>
      </c>
      <c r="B3" s="4" t="s">
        <v>140</v>
      </c>
      <c r="C3" s="4" t="s">
        <v>191</v>
      </c>
      <c r="D3" s="4" t="s">
        <v>192</v>
      </c>
      <c r="E3" s="4" t="s">
        <v>28</v>
      </c>
      <c r="F3" s="4" t="s">
        <v>193</v>
      </c>
      <c r="G3" s="4" t="s">
        <v>194</v>
      </c>
    </row>
    <row r="4" spans="1:7" x14ac:dyDescent="0.3">
      <c r="A4" s="4">
        <v>35201211</v>
      </c>
      <c r="B4" s="4" t="s">
        <v>195</v>
      </c>
      <c r="C4" s="4" t="s">
        <v>196</v>
      </c>
      <c r="D4" s="4" t="s">
        <v>197</v>
      </c>
      <c r="E4" s="4" t="s">
        <v>198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38</v>
      </c>
      <c r="C5" s="4" t="s">
        <v>72</v>
      </c>
      <c r="D5" s="4" t="s">
        <v>199</v>
      </c>
      <c r="E5" s="4" t="s">
        <v>200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201</v>
      </c>
      <c r="C6" s="4" t="s">
        <v>202</v>
      </c>
      <c r="D6" s="4" t="s">
        <v>203</v>
      </c>
      <c r="E6" s="4" t="s">
        <v>204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205</v>
      </c>
      <c r="C7" s="4" t="s">
        <v>80</v>
      </c>
      <c r="D7" s="4" t="s">
        <v>206</v>
      </c>
      <c r="E7" s="4" t="s">
        <v>207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208</v>
      </c>
      <c r="C8" s="4" t="s">
        <v>76</v>
      </c>
      <c r="D8" s="4" t="s">
        <v>209</v>
      </c>
      <c r="E8" s="4" t="s">
        <v>210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211</v>
      </c>
      <c r="C9" s="4" t="s">
        <v>202</v>
      </c>
      <c r="D9" s="4" t="s">
        <v>199</v>
      </c>
      <c r="E9" s="4" t="s">
        <v>204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212</v>
      </c>
      <c r="C10" s="4" t="s">
        <v>72</v>
      </c>
      <c r="D10" s="4" t="s">
        <v>213</v>
      </c>
      <c r="E10" s="4" t="s">
        <v>214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215</v>
      </c>
      <c r="C11" s="4" t="s">
        <v>216</v>
      </c>
      <c r="D11" s="4" t="s">
        <v>217</v>
      </c>
      <c r="E11" s="4" t="s">
        <v>218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219</v>
      </c>
      <c r="C12" s="4" t="s">
        <v>196</v>
      </c>
      <c r="D12" s="4" t="s">
        <v>199</v>
      </c>
      <c r="E12" s="4" t="s">
        <v>198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220</v>
      </c>
      <c r="C13" s="4" t="s">
        <v>221</v>
      </c>
      <c r="D13" s="4" t="s">
        <v>203</v>
      </c>
      <c r="E13" s="4" t="s">
        <v>222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223</v>
      </c>
      <c r="C14" s="4" t="s">
        <v>76</v>
      </c>
      <c r="D14" s="4" t="s">
        <v>199</v>
      </c>
      <c r="E14" s="4" t="s">
        <v>210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224</v>
      </c>
      <c r="C15" s="4" t="s">
        <v>225</v>
      </c>
      <c r="D15" s="4" t="s">
        <v>217</v>
      </c>
      <c r="E15" s="4" t="s">
        <v>226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227</v>
      </c>
      <c r="C16" s="4" t="s">
        <v>221</v>
      </c>
      <c r="D16" s="4" t="s">
        <v>197</v>
      </c>
      <c r="E16" s="4" t="s">
        <v>228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229</v>
      </c>
      <c r="C17" s="4" t="s">
        <v>225</v>
      </c>
      <c r="D17" s="4" t="s">
        <v>213</v>
      </c>
      <c r="E17" s="4" t="s">
        <v>226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230</v>
      </c>
      <c r="C18" s="4" t="s">
        <v>216</v>
      </c>
      <c r="D18" s="4" t="s">
        <v>199</v>
      </c>
      <c r="E18" s="4" t="s">
        <v>218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C26" sqref="C26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289</v>
      </c>
      <c r="B1" s="3" t="s">
        <v>231</v>
      </c>
      <c r="G1" s="2" t="s">
        <v>1</v>
      </c>
      <c r="H1" s="3" t="s">
        <v>2</v>
      </c>
    </row>
    <row r="2" spans="1:10" x14ac:dyDescent="0.3">
      <c r="A2" s="4" t="s">
        <v>232</v>
      </c>
      <c r="B2" s="4" t="s">
        <v>233</v>
      </c>
      <c r="C2" s="4" t="s">
        <v>234</v>
      </c>
      <c r="D2" s="4" t="s">
        <v>235</v>
      </c>
      <c r="E2" s="5" t="s">
        <v>236</v>
      </c>
      <c r="G2" s="4" t="s">
        <v>3</v>
      </c>
      <c r="H2" s="4" t="s">
        <v>4</v>
      </c>
      <c r="I2" s="4" t="s">
        <v>5</v>
      </c>
      <c r="J2" s="5" t="s">
        <v>6</v>
      </c>
    </row>
    <row r="3" spans="1:10" x14ac:dyDescent="0.3">
      <c r="A3" s="4" t="s">
        <v>237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7</v>
      </c>
      <c r="I3" s="4" t="s">
        <v>8</v>
      </c>
      <c r="J3" s="4" t="str">
        <f>CHOOSE(LEFT(G3,1),"사회","과학","직업")</f>
        <v>사회</v>
      </c>
    </row>
    <row r="4" spans="1:10" x14ac:dyDescent="0.3">
      <c r="A4" s="4" t="s">
        <v>238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9</v>
      </c>
      <c r="I4" s="4" t="s">
        <v>10</v>
      </c>
      <c r="J4" s="4" t="str">
        <f t="shared" ref="J4:J12" si="2">CHOOSE(LEFT(G4,1),"사회","과학","직업")</f>
        <v>과학</v>
      </c>
    </row>
    <row r="5" spans="1:10" x14ac:dyDescent="0.3">
      <c r="A5" s="4" t="s">
        <v>239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11</v>
      </c>
      <c r="I5" s="4" t="s">
        <v>12</v>
      </c>
      <c r="J5" s="4" t="str">
        <f t="shared" si="2"/>
        <v>사회</v>
      </c>
    </row>
    <row r="6" spans="1:10" x14ac:dyDescent="0.3">
      <c r="A6" s="4" t="s">
        <v>240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13</v>
      </c>
      <c r="I6" s="4" t="s">
        <v>14</v>
      </c>
      <c r="J6" s="4" t="str">
        <f t="shared" si="2"/>
        <v>직업</v>
      </c>
    </row>
    <row r="7" spans="1:10" x14ac:dyDescent="0.3">
      <c r="A7" s="4" t="s">
        <v>241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15</v>
      </c>
      <c r="I7" s="4" t="s">
        <v>16</v>
      </c>
      <c r="J7" s="4" t="str">
        <f t="shared" si="2"/>
        <v>과학</v>
      </c>
    </row>
    <row r="8" spans="1:10" x14ac:dyDescent="0.3">
      <c r="A8" s="4" t="s">
        <v>242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17</v>
      </c>
      <c r="I8" s="4" t="s">
        <v>18</v>
      </c>
      <c r="J8" s="4" t="str">
        <f t="shared" si="2"/>
        <v>사회</v>
      </c>
    </row>
    <row r="9" spans="1:10" x14ac:dyDescent="0.3">
      <c r="A9" s="4" t="s">
        <v>243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19</v>
      </c>
      <c r="I9" s="4" t="s">
        <v>20</v>
      </c>
      <c r="J9" s="4" t="str">
        <f t="shared" si="2"/>
        <v>직업</v>
      </c>
    </row>
    <row r="10" spans="1:10" x14ac:dyDescent="0.3">
      <c r="A10" s="4" t="s">
        <v>244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21</v>
      </c>
      <c r="I10" s="4" t="s">
        <v>22</v>
      </c>
      <c r="J10" s="4" t="str">
        <f t="shared" si="2"/>
        <v>과학</v>
      </c>
    </row>
    <row r="11" spans="1:10" x14ac:dyDescent="0.3">
      <c r="A11" s="4" t="s">
        <v>245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7</v>
      </c>
      <c r="I11" s="4" t="s">
        <v>23</v>
      </c>
      <c r="J11" s="4" t="str">
        <f t="shared" si="2"/>
        <v>사회</v>
      </c>
    </row>
    <row r="12" spans="1:10" x14ac:dyDescent="0.3">
      <c r="G12" s="4">
        <v>36854</v>
      </c>
      <c r="H12" s="4" t="s">
        <v>11</v>
      </c>
      <c r="I12" s="4" t="s">
        <v>24</v>
      </c>
      <c r="J12" s="4" t="str">
        <f t="shared" si="2"/>
        <v>직업</v>
      </c>
    </row>
    <row r="13" spans="1:10" x14ac:dyDescent="0.3">
      <c r="A13" s="2" t="s">
        <v>25</v>
      </c>
      <c r="B13" s="3" t="s">
        <v>26</v>
      </c>
    </row>
    <row r="14" spans="1:10" x14ac:dyDescent="0.3">
      <c r="A14" s="4" t="s">
        <v>27</v>
      </c>
      <c r="B14" s="4" t="s">
        <v>28</v>
      </c>
      <c r="C14" s="4" t="s">
        <v>29</v>
      </c>
      <c r="D14" s="4" t="s">
        <v>30</v>
      </c>
      <c r="E14" s="4" t="s">
        <v>31</v>
      </c>
      <c r="G14" s="2" t="s">
        <v>45</v>
      </c>
      <c r="H14" s="3" t="s">
        <v>46</v>
      </c>
    </row>
    <row r="15" spans="1:10" x14ac:dyDescent="0.3">
      <c r="A15" s="4" t="s">
        <v>32</v>
      </c>
      <c r="B15" s="4" t="s">
        <v>33</v>
      </c>
      <c r="C15" s="6">
        <v>700000</v>
      </c>
      <c r="D15" s="6">
        <v>700</v>
      </c>
      <c r="E15" s="6">
        <v>10</v>
      </c>
      <c r="G15" s="4" t="s">
        <v>5</v>
      </c>
      <c r="H15" s="4" t="s">
        <v>4</v>
      </c>
      <c r="I15" s="4" t="s">
        <v>47</v>
      </c>
      <c r="J15" s="4" t="s">
        <v>48</v>
      </c>
    </row>
    <row r="16" spans="1:10" x14ac:dyDescent="0.3">
      <c r="A16" s="4" t="s">
        <v>34</v>
      </c>
      <c r="B16" s="4" t="s">
        <v>35</v>
      </c>
      <c r="C16" s="6">
        <v>1600000</v>
      </c>
      <c r="D16" s="6">
        <v>3200</v>
      </c>
      <c r="E16" s="6">
        <v>15</v>
      </c>
      <c r="G16" s="4" t="s">
        <v>49</v>
      </c>
      <c r="H16" s="4" t="s">
        <v>50</v>
      </c>
      <c r="I16" s="4">
        <v>3</v>
      </c>
      <c r="J16" s="4">
        <v>76</v>
      </c>
    </row>
    <row r="17" spans="1:10" x14ac:dyDescent="0.3">
      <c r="A17" s="4" t="s">
        <v>36</v>
      </c>
      <c r="B17" s="4" t="s">
        <v>37</v>
      </c>
      <c r="C17" s="6">
        <v>600000</v>
      </c>
      <c r="D17" s="6">
        <v>600</v>
      </c>
      <c r="E17" s="6">
        <v>8</v>
      </c>
      <c r="G17" s="4" t="s">
        <v>51</v>
      </c>
      <c r="H17" s="4" t="s">
        <v>52</v>
      </c>
      <c r="I17" s="4">
        <v>2</v>
      </c>
      <c r="J17" s="4">
        <v>88</v>
      </c>
    </row>
    <row r="18" spans="1:10" x14ac:dyDescent="0.3">
      <c r="A18" s="4" t="s">
        <v>38</v>
      </c>
      <c r="B18" s="4" t="s">
        <v>37</v>
      </c>
      <c r="C18" s="6">
        <v>2200000</v>
      </c>
      <c r="D18" s="6">
        <v>4400</v>
      </c>
      <c r="E18" s="6">
        <v>25</v>
      </c>
      <c r="G18" s="4" t="s">
        <v>53</v>
      </c>
      <c r="H18" s="4" t="s">
        <v>54</v>
      </c>
      <c r="I18" s="4">
        <v>3</v>
      </c>
      <c r="J18" s="4">
        <v>90</v>
      </c>
    </row>
    <row r="19" spans="1:10" x14ac:dyDescent="0.3">
      <c r="A19" s="4" t="s">
        <v>39</v>
      </c>
      <c r="B19" s="4" t="s">
        <v>35</v>
      </c>
      <c r="C19" s="6">
        <v>500000</v>
      </c>
      <c r="D19" s="6">
        <v>500</v>
      </c>
      <c r="E19" s="6">
        <v>3</v>
      </c>
      <c r="G19" s="4" t="s">
        <v>55</v>
      </c>
      <c r="H19" s="4" t="s">
        <v>50</v>
      </c>
      <c r="I19" s="4">
        <v>2</v>
      </c>
      <c r="J19" s="4">
        <v>70</v>
      </c>
    </row>
    <row r="20" spans="1:10" x14ac:dyDescent="0.3">
      <c r="A20" s="4" t="s">
        <v>40</v>
      </c>
      <c r="B20" s="4" t="s">
        <v>35</v>
      </c>
      <c r="C20" s="6">
        <v>2800000</v>
      </c>
      <c r="D20" s="6">
        <v>8400</v>
      </c>
      <c r="E20" s="6">
        <v>9</v>
      </c>
      <c r="G20" s="4" t="s">
        <v>56</v>
      </c>
      <c r="H20" s="4" t="s">
        <v>54</v>
      </c>
      <c r="I20" s="4">
        <v>2</v>
      </c>
      <c r="J20" s="4">
        <v>70</v>
      </c>
    </row>
    <row r="21" spans="1:10" x14ac:dyDescent="0.3">
      <c r="A21" s="4" t="s">
        <v>41</v>
      </c>
      <c r="B21" s="4" t="s">
        <v>33</v>
      </c>
      <c r="C21" s="6">
        <v>300000</v>
      </c>
      <c r="D21" s="6">
        <v>0</v>
      </c>
      <c r="E21" s="6">
        <v>7</v>
      </c>
      <c r="G21" s="4" t="s">
        <v>57</v>
      </c>
      <c r="H21" s="4" t="s">
        <v>52</v>
      </c>
      <c r="I21" s="4">
        <v>2</v>
      </c>
      <c r="J21" s="4">
        <v>82</v>
      </c>
    </row>
    <row r="22" spans="1:10" x14ac:dyDescent="0.3">
      <c r="A22" s="4" t="s">
        <v>42</v>
      </c>
      <c r="B22" s="4" t="s">
        <v>37</v>
      </c>
      <c r="C22" s="6">
        <v>3200000</v>
      </c>
      <c r="D22" s="6">
        <v>9600</v>
      </c>
      <c r="E22" s="6">
        <v>24</v>
      </c>
      <c r="G22" s="4" t="s">
        <v>58</v>
      </c>
      <c r="H22" s="4" t="s">
        <v>50</v>
      </c>
      <c r="I22" s="4">
        <v>3</v>
      </c>
      <c r="J22" s="4">
        <v>50</v>
      </c>
    </row>
    <row r="23" spans="1:10" x14ac:dyDescent="0.3">
      <c r="G23" s="4" t="s">
        <v>59</v>
      </c>
      <c r="H23" s="4" t="s">
        <v>54</v>
      </c>
      <c r="I23" s="4">
        <v>3</v>
      </c>
      <c r="J23" s="4">
        <v>82</v>
      </c>
    </row>
    <row r="24" spans="1:10" x14ac:dyDescent="0.3">
      <c r="A24" s="4" t="s">
        <v>290</v>
      </c>
      <c r="B24" s="4" t="s">
        <v>292</v>
      </c>
      <c r="D24" s="5" t="s">
        <v>43</v>
      </c>
      <c r="E24" s="5" t="s">
        <v>44</v>
      </c>
      <c r="G24" s="4" t="s">
        <v>60</v>
      </c>
      <c r="H24" s="4" t="s">
        <v>54</v>
      </c>
      <c r="I24" s="4">
        <v>2</v>
      </c>
      <c r="J24" s="4">
        <v>75</v>
      </c>
    </row>
    <row r="25" spans="1:10" x14ac:dyDescent="0.3">
      <c r="A25" s="4" t="s">
        <v>291</v>
      </c>
      <c r="B25" s="4" t="s">
        <v>294</v>
      </c>
      <c r="D25" s="6">
        <f>DSUM(A14:E22,4,A24:B26)</f>
        <v>25600</v>
      </c>
      <c r="E25" s="6">
        <f>TRUNC(DAVERAGE(A14:E22,5,A24:B26),0)</f>
        <v>18</v>
      </c>
      <c r="G25" s="4" t="s">
        <v>61</v>
      </c>
      <c r="H25" s="4" t="s">
        <v>52</v>
      </c>
      <c r="I25" s="4">
        <v>3</v>
      </c>
      <c r="J25" s="4">
        <v>85</v>
      </c>
    </row>
    <row r="26" spans="1:10" x14ac:dyDescent="0.3">
      <c r="A26" s="4" t="s">
        <v>293</v>
      </c>
      <c r="B26" s="4" t="s">
        <v>294</v>
      </c>
    </row>
    <row r="27" spans="1:10" x14ac:dyDescent="0.3">
      <c r="G27" s="29" t="s">
        <v>62</v>
      </c>
      <c r="H27" s="29"/>
      <c r="I27" s="29"/>
      <c r="J27" s="4" t="str">
        <f>COUNTIFS(H16:H25,H18,I16:I25,I16)&amp;"명"</f>
        <v>2명</v>
      </c>
    </row>
    <row r="28" spans="1:10" x14ac:dyDescent="0.3">
      <c r="A28" s="2" t="s">
        <v>64</v>
      </c>
      <c r="B28" s="3" t="s">
        <v>65</v>
      </c>
      <c r="G28" s="29" t="s">
        <v>63</v>
      </c>
      <c r="H28" s="29"/>
      <c r="I28" s="29"/>
      <c r="J28" s="4" t="str">
        <f>SUMIFS(J16:J25,H16:H25,H18,I16:I25,I17)&amp;"점"</f>
        <v>145점</v>
      </c>
    </row>
    <row r="29" spans="1:10" x14ac:dyDescent="0.3">
      <c r="A29" s="4" t="s">
        <v>66</v>
      </c>
      <c r="B29" s="4" t="s">
        <v>67</v>
      </c>
      <c r="C29" s="4" t="s">
        <v>68</v>
      </c>
      <c r="D29" s="4" t="s">
        <v>69</v>
      </c>
      <c r="E29" s="5" t="s">
        <v>70</v>
      </c>
    </row>
    <row r="30" spans="1:10" x14ac:dyDescent="0.3">
      <c r="A30" s="4" t="s">
        <v>71</v>
      </c>
      <c r="B30" s="4" t="s">
        <v>72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73</v>
      </c>
      <c r="B31" s="4" t="s">
        <v>72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3">
      <c r="A32" s="4" t="s">
        <v>74</v>
      </c>
      <c r="B32" s="4" t="s">
        <v>72</v>
      </c>
      <c r="C32" s="6">
        <v>200000</v>
      </c>
      <c r="D32" s="4">
        <v>50</v>
      </c>
      <c r="E32" s="7">
        <f t="shared" si="3"/>
        <v>0.05</v>
      </c>
    </row>
    <row r="33" spans="1:8" x14ac:dyDescent="0.3">
      <c r="A33" s="4" t="s">
        <v>75</v>
      </c>
      <c r="B33" s="4" t="s">
        <v>76</v>
      </c>
      <c r="C33" s="6">
        <v>20000</v>
      </c>
      <c r="D33" s="4">
        <v>110</v>
      </c>
      <c r="E33" s="7">
        <f t="shared" si="3"/>
        <v>0.04</v>
      </c>
    </row>
    <row r="34" spans="1:8" x14ac:dyDescent="0.3">
      <c r="A34" s="4" t="s">
        <v>77</v>
      </c>
      <c r="B34" s="4" t="s">
        <v>76</v>
      </c>
      <c r="C34" s="6">
        <v>320000</v>
      </c>
      <c r="D34" s="4">
        <v>40</v>
      </c>
      <c r="E34" s="7">
        <f t="shared" si="3"/>
        <v>0.03</v>
      </c>
      <c r="G34" s="30" t="s">
        <v>83</v>
      </c>
      <c r="H34" s="30"/>
    </row>
    <row r="35" spans="1:8" x14ac:dyDescent="0.3">
      <c r="A35" s="4" t="s">
        <v>78</v>
      </c>
      <c r="B35" s="4" t="s">
        <v>76</v>
      </c>
      <c r="C35" s="6">
        <v>250000</v>
      </c>
      <c r="D35" s="4">
        <v>40</v>
      </c>
      <c r="E35" s="7">
        <f t="shared" si="3"/>
        <v>0.05</v>
      </c>
      <c r="G35" s="4" t="s">
        <v>84</v>
      </c>
      <c r="H35" s="4" t="s">
        <v>70</v>
      </c>
    </row>
    <row r="36" spans="1:8" x14ac:dyDescent="0.3">
      <c r="A36" s="4" t="s">
        <v>79</v>
      </c>
      <c r="B36" s="4" t="s">
        <v>80</v>
      </c>
      <c r="C36" s="6">
        <v>25000</v>
      </c>
      <c r="D36" s="4">
        <v>90</v>
      </c>
      <c r="E36" s="7">
        <f t="shared" si="3"/>
        <v>0.04</v>
      </c>
      <c r="G36" s="4" t="s">
        <v>85</v>
      </c>
      <c r="H36" s="7">
        <v>0.03</v>
      </c>
    </row>
    <row r="37" spans="1:8" x14ac:dyDescent="0.3">
      <c r="A37" s="4" t="s">
        <v>81</v>
      </c>
      <c r="B37" s="4" t="s">
        <v>80</v>
      </c>
      <c r="C37" s="6">
        <v>300000</v>
      </c>
      <c r="D37" s="4">
        <v>35</v>
      </c>
      <c r="E37" s="7">
        <f t="shared" si="3"/>
        <v>0.03</v>
      </c>
      <c r="G37" s="4" t="s">
        <v>86</v>
      </c>
      <c r="H37" s="7">
        <v>0.04</v>
      </c>
    </row>
    <row r="38" spans="1:8" x14ac:dyDescent="0.3">
      <c r="A38" s="4" t="s">
        <v>82</v>
      </c>
      <c r="B38" s="4" t="s">
        <v>80</v>
      </c>
      <c r="C38" s="6">
        <v>230000</v>
      </c>
      <c r="D38" s="4">
        <v>30</v>
      </c>
      <c r="E38" s="7">
        <f t="shared" si="3"/>
        <v>0.05</v>
      </c>
      <c r="G38" s="4" t="s">
        <v>87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abSelected="1" workbookViewId="0">
      <selection activeCell="F30" sqref="F30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28" t="s">
        <v>88</v>
      </c>
      <c r="B1" s="28"/>
      <c r="C1" s="28"/>
      <c r="D1" s="28"/>
      <c r="E1" s="28"/>
      <c r="F1" s="28"/>
      <c r="G1" s="28"/>
    </row>
    <row r="3" spans="1:7" x14ac:dyDescent="0.3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  <c r="G3" s="4" t="s">
        <v>95</v>
      </c>
    </row>
    <row r="4" spans="1:7" outlineLevel="3" x14ac:dyDescent="0.3">
      <c r="A4" s="8">
        <v>45661</v>
      </c>
      <c r="B4" s="4" t="s">
        <v>98</v>
      </c>
      <c r="C4" s="4" t="s">
        <v>99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100</v>
      </c>
      <c r="C5" s="4" t="s">
        <v>99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98</v>
      </c>
      <c r="C6" s="4" t="s">
        <v>99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6" t="s">
        <v>281</v>
      </c>
      <c r="D7" s="24">
        <f>SUBTOTAL(1,D4:D6)</f>
        <v>5.666666666666667</v>
      </c>
      <c r="E7" s="4"/>
      <c r="F7" s="24">
        <f>SUBTOTAL(1,F4:F6)</f>
        <v>4</v>
      </c>
      <c r="G7" s="4"/>
    </row>
    <row r="8" spans="1:7" outlineLevel="1" x14ac:dyDescent="0.3">
      <c r="A8" s="8"/>
      <c r="B8" s="4"/>
      <c r="C8" s="16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98</v>
      </c>
      <c r="C9" s="4" t="s">
        <v>102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96</v>
      </c>
      <c r="C10" s="4" t="s">
        <v>102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100</v>
      </c>
      <c r="C11" s="4" t="s">
        <v>102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98</v>
      </c>
      <c r="C12" s="4" t="s">
        <v>102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6" t="s">
        <v>282</v>
      </c>
      <c r="D13" s="24">
        <f>SUBTOTAL(1,D9:D12)</f>
        <v>6.25</v>
      </c>
      <c r="E13" s="4"/>
      <c r="F13" s="24">
        <f>SUBTOTAL(1,F9:F12)</f>
        <v>4.25</v>
      </c>
      <c r="G13" s="4"/>
    </row>
    <row r="14" spans="1:7" outlineLevel="1" x14ac:dyDescent="0.3">
      <c r="A14" s="8"/>
      <c r="B14" s="4"/>
      <c r="C14" s="16" t="s">
        <v>277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96</v>
      </c>
      <c r="C15" s="4" t="s">
        <v>97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100</v>
      </c>
      <c r="C16" s="4" t="s">
        <v>97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100</v>
      </c>
      <c r="C17" s="4" t="s">
        <v>97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100</v>
      </c>
      <c r="C18" s="4" t="s">
        <v>97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98</v>
      </c>
      <c r="C19" s="4" t="s">
        <v>97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96</v>
      </c>
      <c r="C20" s="4" t="s">
        <v>97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100</v>
      </c>
      <c r="C21" s="4" t="s">
        <v>97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6" t="s">
        <v>283</v>
      </c>
      <c r="D22" s="24">
        <f>SUBTOTAL(1,D15:D21)</f>
        <v>4.2857142857142856</v>
      </c>
      <c r="E22" s="4"/>
      <c r="F22" s="24">
        <f>SUBTOTAL(1,F15:F21)</f>
        <v>5.8571428571428568</v>
      </c>
      <c r="G22" s="4"/>
    </row>
    <row r="23" spans="1:7" outlineLevel="1" x14ac:dyDescent="0.3">
      <c r="A23" s="8"/>
      <c r="B23" s="4"/>
      <c r="C23" s="16" t="s">
        <v>278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96</v>
      </c>
      <c r="C24" s="4" t="s">
        <v>101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98</v>
      </c>
      <c r="C25" s="4" t="s">
        <v>101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96</v>
      </c>
      <c r="C26" s="4" t="s">
        <v>101</v>
      </c>
      <c r="D26" s="4">
        <v>4</v>
      </c>
      <c r="E26" s="4">
        <v>10</v>
      </c>
      <c r="F26" s="26">
        <v>8</v>
      </c>
      <c r="G26" s="4">
        <v>6</v>
      </c>
    </row>
    <row r="27" spans="1:7" outlineLevel="2" x14ac:dyDescent="0.3">
      <c r="A27" s="22"/>
      <c r="B27" s="1"/>
      <c r="C27" s="23" t="s">
        <v>284</v>
      </c>
      <c r="D27" s="25">
        <f>SUBTOTAL(1,D24:D26)</f>
        <v>6.333333333333333</v>
      </c>
      <c r="E27" s="1"/>
      <c r="F27" s="25">
        <f>SUBTOTAL(1,F24:F26)</f>
        <v>6.666666666666667</v>
      </c>
      <c r="G27" s="1"/>
    </row>
    <row r="28" spans="1:7" outlineLevel="1" x14ac:dyDescent="0.3">
      <c r="A28" s="22"/>
      <c r="B28" s="1"/>
      <c r="C28" s="23" t="s">
        <v>279</v>
      </c>
      <c r="D28" s="1">
        <f>SUBTOTAL(9,D24:D26)</f>
        <v>19</v>
      </c>
      <c r="E28" s="1"/>
      <c r="F28" s="36">
        <f>SUBTOTAL(9,F24:F26)</f>
        <v>20</v>
      </c>
      <c r="G28" s="1"/>
    </row>
    <row r="29" spans="1:7" x14ac:dyDescent="0.3">
      <c r="A29" s="22"/>
      <c r="B29" s="1"/>
      <c r="C29" s="23" t="s">
        <v>285</v>
      </c>
      <c r="D29" s="25">
        <f>SUBTOTAL(1,D4:D26)</f>
        <v>5.3529411764705879</v>
      </c>
      <c r="E29" s="1"/>
      <c r="F29" s="25">
        <f>SUBTOTAL(1,F4:F26)</f>
        <v>5.2941176470588234</v>
      </c>
      <c r="G29" s="1"/>
    </row>
    <row r="30" spans="1:7" x14ac:dyDescent="0.3">
      <c r="A30" s="22"/>
      <c r="B30" s="1"/>
      <c r="C30" s="23" t="s">
        <v>280</v>
      </c>
      <c r="D30" s="1">
        <f>SUBTOTAL(9,D4:D26)</f>
        <v>91</v>
      </c>
      <c r="E30" s="1"/>
      <c r="F30" s="36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E20" sqref="E20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bestFit="1" customWidth="1"/>
    <col min="4" max="4" width="9.625" bestFit="1" customWidth="1"/>
    <col min="5" max="5" width="8.5" bestFit="1" customWidth="1"/>
    <col min="6" max="7" width="12.375" bestFit="1" customWidth="1"/>
    <col min="8" max="8" width="10.875" bestFit="1" customWidth="1"/>
  </cols>
  <sheetData>
    <row r="1" spans="1:6" ht="20.25" x14ac:dyDescent="0.3">
      <c r="A1" s="28" t="s">
        <v>103</v>
      </c>
      <c r="B1" s="28"/>
      <c r="C1" s="28"/>
      <c r="D1" s="28"/>
      <c r="E1" s="28"/>
      <c r="F1" s="28"/>
    </row>
    <row r="3" spans="1:6" x14ac:dyDescent="0.3">
      <c r="A3" s="4" t="s">
        <v>104</v>
      </c>
      <c r="B3" s="4" t="s">
        <v>105</v>
      </c>
      <c r="C3" s="4" t="s">
        <v>106</v>
      </c>
      <c r="D3" s="4" t="s">
        <v>107</v>
      </c>
      <c r="E3" s="4" t="s">
        <v>108</v>
      </c>
      <c r="F3" s="4" t="s">
        <v>109</v>
      </c>
    </row>
    <row r="4" spans="1:6" x14ac:dyDescent="0.3">
      <c r="A4" s="4" t="s">
        <v>110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111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112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113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114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115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116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17" t="s">
        <v>288</v>
      </c>
      <c r="B18" s="17" t="s">
        <v>287</v>
      </c>
    </row>
    <row r="19" spans="1:5" x14ac:dyDescent="0.3">
      <c r="A19" s="17" t="s">
        <v>286</v>
      </c>
      <c r="B19" t="s">
        <v>295</v>
      </c>
      <c r="C19" t="s">
        <v>296</v>
      </c>
      <c r="D19" t="s">
        <v>297</v>
      </c>
      <c r="E19" t="s">
        <v>280</v>
      </c>
    </row>
    <row r="20" spans="1:5" x14ac:dyDescent="0.3">
      <c r="A20" s="18" t="s">
        <v>112</v>
      </c>
      <c r="D20">
        <v>1008000</v>
      </c>
      <c r="E20">
        <v>1008000</v>
      </c>
    </row>
    <row r="21" spans="1:5" x14ac:dyDescent="0.3">
      <c r="A21" s="18" t="s">
        <v>114</v>
      </c>
      <c r="C21">
        <v>498750</v>
      </c>
      <c r="E21">
        <v>498750</v>
      </c>
    </row>
    <row r="22" spans="1:5" x14ac:dyDescent="0.3">
      <c r="A22" s="18" t="s">
        <v>111</v>
      </c>
      <c r="C22">
        <v>365750</v>
      </c>
      <c r="E22">
        <v>365750</v>
      </c>
    </row>
    <row r="23" spans="1:5" x14ac:dyDescent="0.3">
      <c r="A23" s="18" t="s">
        <v>113</v>
      </c>
      <c r="B23">
        <v>133000</v>
      </c>
      <c r="E23">
        <v>133000</v>
      </c>
    </row>
    <row r="24" spans="1:5" x14ac:dyDescent="0.3">
      <c r="A24" s="18" t="s">
        <v>116</v>
      </c>
      <c r="C24">
        <v>465500</v>
      </c>
      <c r="E24">
        <v>465500</v>
      </c>
    </row>
    <row r="25" spans="1:5" x14ac:dyDescent="0.3">
      <c r="A25" s="18" t="s">
        <v>110</v>
      </c>
      <c r="C25">
        <v>498750</v>
      </c>
      <c r="E25">
        <v>498750</v>
      </c>
    </row>
    <row r="26" spans="1:5" x14ac:dyDescent="0.3">
      <c r="A26" s="18" t="s">
        <v>115</v>
      </c>
      <c r="D26">
        <v>1102500</v>
      </c>
      <c r="E26">
        <v>1102500</v>
      </c>
    </row>
    <row r="27" spans="1:5" x14ac:dyDescent="0.3">
      <c r="A27" s="18" t="s">
        <v>280</v>
      </c>
      <c r="B27">
        <v>133000</v>
      </c>
      <c r="C27">
        <v>457187.5</v>
      </c>
      <c r="D27">
        <v>1055250</v>
      </c>
      <c r="E27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I29" sqref="I29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8" t="s">
        <v>117</v>
      </c>
      <c r="B1" s="28"/>
      <c r="C1" s="28"/>
      <c r="D1" s="28"/>
      <c r="E1" s="28"/>
      <c r="F1" s="28"/>
      <c r="G1" s="28"/>
    </row>
    <row r="3" spans="1:7" x14ac:dyDescent="0.3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</row>
    <row r="4" spans="1:7" x14ac:dyDescent="0.3">
      <c r="A4" s="4" t="s">
        <v>125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126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132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127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128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134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129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130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8" t="s">
        <v>135</v>
      </c>
      <c r="B13" s="28"/>
      <c r="C13" s="28"/>
      <c r="D13" s="28"/>
      <c r="E13" s="28"/>
      <c r="F13" s="28"/>
      <c r="G13" s="28"/>
    </row>
    <row r="15" spans="1:7" x14ac:dyDescent="0.3">
      <c r="A15" s="4" t="s">
        <v>118</v>
      </c>
      <c r="B15" s="4" t="s">
        <v>119</v>
      </c>
      <c r="C15" s="4" t="s">
        <v>120</v>
      </c>
      <c r="D15" s="4" t="s">
        <v>121</v>
      </c>
      <c r="E15" s="4" t="s">
        <v>122</v>
      </c>
      <c r="F15" s="4" t="s">
        <v>123</v>
      </c>
      <c r="G15" s="4" t="s">
        <v>124</v>
      </c>
    </row>
    <row r="16" spans="1:7" x14ac:dyDescent="0.3">
      <c r="A16" s="4" t="s">
        <v>130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127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131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126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125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133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129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128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8" t="s">
        <v>246</v>
      </c>
      <c r="B25" s="28"/>
      <c r="C25" s="28"/>
      <c r="D25" s="28"/>
      <c r="E25" s="28"/>
    </row>
    <row r="26" spans="1:7" x14ac:dyDescent="0.3">
      <c r="A26" s="4" t="s">
        <v>118</v>
      </c>
      <c r="B26" s="4" t="s">
        <v>120</v>
      </c>
      <c r="C26" s="4" t="s">
        <v>122</v>
      </c>
      <c r="D26" s="4" t="s">
        <v>123</v>
      </c>
      <c r="E26" s="4" t="s">
        <v>124</v>
      </c>
    </row>
    <row r="27" spans="1:7" x14ac:dyDescent="0.3">
      <c r="A27" s="4" t="s">
        <v>132</v>
      </c>
      <c r="B27" s="19">
        <v>8000</v>
      </c>
      <c r="C27" s="19">
        <v>1050</v>
      </c>
      <c r="D27" s="19">
        <v>420</v>
      </c>
      <c r="E27" s="19">
        <v>8420</v>
      </c>
    </row>
    <row r="28" spans="1:7" x14ac:dyDescent="0.3">
      <c r="A28" s="4" t="s">
        <v>136</v>
      </c>
      <c r="B28" s="19">
        <v>10000</v>
      </c>
      <c r="C28" s="19">
        <v>280</v>
      </c>
      <c r="D28" s="19">
        <v>210</v>
      </c>
      <c r="E28" s="19">
        <v>8710</v>
      </c>
    </row>
    <row r="29" spans="1:7" x14ac:dyDescent="0.3">
      <c r="A29" s="4" t="s">
        <v>137</v>
      </c>
      <c r="B29" s="19">
        <v>6500</v>
      </c>
      <c r="C29" s="19">
        <v>380</v>
      </c>
      <c r="D29" s="19">
        <v>190</v>
      </c>
      <c r="E29" s="19">
        <v>6190</v>
      </c>
    </row>
    <row r="30" spans="1:7" x14ac:dyDescent="0.3">
      <c r="A30" s="4" t="s">
        <v>134</v>
      </c>
      <c r="B30" s="19">
        <v>5200</v>
      </c>
      <c r="C30" s="19">
        <v>1200</v>
      </c>
      <c r="D30" s="19">
        <v>150</v>
      </c>
      <c r="E30" s="19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I29" sqref="I29"/>
    </sheetView>
  </sheetViews>
  <sheetFormatPr defaultRowHeight="16.5" x14ac:dyDescent="0.3"/>
  <sheetData>
    <row r="1" spans="1:10" ht="20.25" x14ac:dyDescent="0.3">
      <c r="A1" s="28" t="s">
        <v>138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3">
      <c r="A3" s="20" t="s">
        <v>139</v>
      </c>
      <c r="B3" s="20" t="s">
        <v>140</v>
      </c>
      <c r="C3" s="20" t="s">
        <v>141</v>
      </c>
      <c r="D3" s="20" t="s">
        <v>142</v>
      </c>
      <c r="E3" s="20" t="s">
        <v>143</v>
      </c>
      <c r="F3" s="20" t="s">
        <v>144</v>
      </c>
      <c r="G3" s="20" t="s">
        <v>145</v>
      </c>
      <c r="H3" s="20" t="s">
        <v>146</v>
      </c>
      <c r="I3" s="20" t="s">
        <v>147</v>
      </c>
      <c r="J3" s="20" t="s">
        <v>148</v>
      </c>
    </row>
    <row r="4" spans="1:10" x14ac:dyDescent="0.3">
      <c r="A4" s="4">
        <v>233001</v>
      </c>
      <c r="B4" s="4" t="s">
        <v>32</v>
      </c>
      <c r="C4" s="4" t="s">
        <v>149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150</v>
      </c>
      <c r="C5" s="4" t="s">
        <v>149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151</v>
      </c>
      <c r="C6" s="4" t="s">
        <v>152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153</v>
      </c>
      <c r="C7" s="4" t="s">
        <v>152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154</v>
      </c>
      <c r="C8" s="4" t="s">
        <v>149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155</v>
      </c>
      <c r="C9" s="4" t="s">
        <v>149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31" t="s">
        <v>156</v>
      </c>
      <c r="B10" s="32"/>
      <c r="C10" s="33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4"/>
      <c r="J10" s="35"/>
    </row>
    <row r="12" spans="1:10" x14ac:dyDescent="0.3">
      <c r="A12" t="s">
        <v>157</v>
      </c>
    </row>
    <row r="13" spans="1:10" x14ac:dyDescent="0.3">
      <c r="A13" s="4" t="s">
        <v>158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159</v>
      </c>
      <c r="B14" s="4" t="s">
        <v>160</v>
      </c>
      <c r="C14" s="4" t="s">
        <v>161</v>
      </c>
      <c r="D14" s="4" t="s">
        <v>162</v>
      </c>
      <c r="E14" s="4" t="s">
        <v>163</v>
      </c>
      <c r="F14" s="4" t="s">
        <v>164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11</xdr:row>
                    <xdr:rowOff>200025</xdr:rowOff>
                  </from>
                  <to>
                    <xdr:col>8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다혜 양</cp:lastModifiedBy>
  <dcterms:created xsi:type="dcterms:W3CDTF">2023-04-27T08:01:32Z</dcterms:created>
  <dcterms:modified xsi:type="dcterms:W3CDTF">2025-11-21T07:12:16Z</dcterms:modified>
</cp:coreProperties>
</file>