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55d2fc69d5c9b0/바탕 화면/"/>
    </mc:Choice>
  </mc:AlternateContent>
  <xr:revisionPtr revIDLastSave="17" documentId="8_{AECF6FA8-A1A6-4B4B-B031-3CD3EE200A5E}" xr6:coauthVersionLast="47" xr6:coauthVersionMax="47" xr10:uidLastSave="{7E540EF6-0A0E-4C90-92A0-C52BA9EEF309}"/>
  <bookViews>
    <workbookView xWindow="-90" yWindow="0" windowWidth="19380" windowHeight="20970" firstSheet="3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13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 l="1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J28" i="4"/>
  <c r="J27" i="4"/>
  <c r="E31" i="4"/>
  <c r="E32" i="4"/>
  <c r="E33" i="4"/>
  <c r="E34" i="4"/>
  <c r="E35" i="4"/>
  <c r="E36" i="4"/>
  <c r="E37" i="4"/>
  <c r="E38" i="4"/>
  <c r="E30" i="4"/>
  <c r="D30" i="5" l="1"/>
  <c r="D61" i="5"/>
  <c r="D62" i="5" s="1"/>
  <c r="F61" i="5"/>
  <c r="F62" i="5" s="1"/>
  <c r="E25" i="4"/>
  <c r="D25" i="4"/>
  <c r="J4" i="4"/>
  <c r="J5" i="4"/>
  <c r="J6" i="4"/>
  <c r="J7" i="4"/>
  <c r="J8" i="4"/>
  <c r="J9" i="4"/>
  <c r="J10" i="4"/>
  <c r="J11" i="4"/>
  <c r="J12" i="4"/>
  <c r="J3" i="4"/>
  <c r="E4" i="4"/>
  <c r="E5" i="4"/>
  <c r="E6" i="4"/>
  <c r="E7" i="4"/>
  <c r="E8" i="4"/>
  <c r="D11" i="4"/>
  <c r="E11" i="4" s="1"/>
  <c r="D10" i="4"/>
  <c r="E10" i="4" s="1"/>
  <c r="D9" i="4"/>
  <c r="E9" i="4" s="1"/>
  <c r="D8" i="4"/>
  <c r="D7" i="4"/>
  <c r="D6" i="4"/>
  <c r="D5" i="4"/>
  <c r="D4" i="4"/>
  <c r="D3" i="4"/>
  <c r="E3" i="4" s="1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<sst xmlns="http://schemas.openxmlformats.org/spreadsheetml/2006/main" count="432" uniqueCount="296">
  <si>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</si>
  <si>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</si>
  <si>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</si>
  <si>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</si>
  <si>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</si>
  <si>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</si>
  <si>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</si>
  <si>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</si>
  <si>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</si>
  <si>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</si>
  <si>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</si>
  <si>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</si>
  <si>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</si>
  <si>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</si>
  <si>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</si>
  <si>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</si>
  <si>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</si>
  <si>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</si>
  <si>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</si>
  <si>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</si>
  <si>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</si>
  <si>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</si>
  <si>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</si>
  <si>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</si>
  <si>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</si>
  <si>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</si>
  <si>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</si>
  <si>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</si>
  <si>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</si>
  <si>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</si>
  <si>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</si>
  <si>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</si>
  <si>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</si>
  <si>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</si>
  <si>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</si>
  <si>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</si>
  <si>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</si>
  <si>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</si>
  <si>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</si>
  <si>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</si>
  <si>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</si>
  <si>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</si>
  <si>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</si>
  <si>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</si>
  <si>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</si>
  <si>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</si>
  <si>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</si>
  <si>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</si>
  <si>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</si>
  <si>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</si>
  <si>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</si>
  <si>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</si>
  <si>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</si>
  <si>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</si>
  <si>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</si>
  <si>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</si>
  <si>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</si>
  <si>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</si>
  <si>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</si>
  <si>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</si>
  <si>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</si>
  <si>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</si>
  <si>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</si>
  <si>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</si>
  <si>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</si>
  <si>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</si>
  <si>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</si>
  <si>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</si>
  <si>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</si>
  <si>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</si>
  <si>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</si>
  <si>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</si>
  <si>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</si>
  <si>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</si>
  <si>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</si>
  <si>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</si>
  <si>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</si>
  <si>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</si>
  <si>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</si>
  <si>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</si>
  <si>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</si>
  <si>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</si>
  <si>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</si>
  <si>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</si>
  <si>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</si>
  <si>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</si>
  <si>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</si>
  <si>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</si>
  <si>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</si>
  <si>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</si>
  <si>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</si>
  <si>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</si>
  <si>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</si>
  <si>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</si>
  <si>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</si>
  <si>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</si>
  <si>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</si>
  <si>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</si>
  <si>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</si>
  <si>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</si>
  <si>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</si>
  <si>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</si>
  <si>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</si>
  <si>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</si>
  <si>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</si>
  <si>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</si>
  <si>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</si>
  <si>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</si>
  <si>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</si>
  <si>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</si>
  <si>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</si>
  <si>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</si>
  <si>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</si>
  <si>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</si>
  <si>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</si>
  <si>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</si>
  <si>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</si>
  <si>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</si>
  <si>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</si>
  <si>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</si>
  <si>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</si>
  <si>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</si>
  <si>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</si>
  <si>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</si>
  <si>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</si>
  <si>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</si>
  <si>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</si>
  <si>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</si>
  <si>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</si>
  <si>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</si>
  <si>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</si>
  <si>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</si>
  <si>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</si>
  <si>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</si>
  <si>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</si>
  <si>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</si>
  <si>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</si>
  <si>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</si>
  <si>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</si>
  <si>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</si>
  <si>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</si>
  <si>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</si>
  <si>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</si>
  <si>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</si>
  <si>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</si>
  <si>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</si>
  <si>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</si>
  <si>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</si>
  <si>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</si>
  <si>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</si>
  <si>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</si>
  <si>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</si>
  <si>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</si>
  <si>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</si>
  <si>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</si>
  <si>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</si>
  <si>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</si>
  <si>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</si>
  <si>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</si>
  <si>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</si>
  <si>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</si>
  <si>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</si>
  <si>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</si>
  <si>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</si>
  <si>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</si>
  <si>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</si>
  <si>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</si>
  <si>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</si>
  <si>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</si>
  <si>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</si>
  <si>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</si>
  <si>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</si>
  <si>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</si>
  <si>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</si>
  <si>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</si>
  <si>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</si>
  <si>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</si>
  <si>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</si>
  <si>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</si>
  <si>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</si>
  <si>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</si>
  <si>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</si>
  <si>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</si>
  <si>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</si>
  <si>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</si>
  <si>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</si>
  <si>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</si>
  <si>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</si>
  <si>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</si>
  <si>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</si>
  <si>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</si>
  <si>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</si>
  <si>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</si>
  <si>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</si>
  <si>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</si>
  <si>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</si>
  <si>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</si>
  <si>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</si>
  <si>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</si>
  <si>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</si>
  <si>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</si>
  <si>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</si>
  <si>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</si>
  <si>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</si>
  <si>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</si>
  <si>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</si>
  <si>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</si>
  <si>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</si>
  <si>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</si>
  <si>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</si>
  <si>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</si>
  <si>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</si>
  <si>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</si>
  <si>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</si>
  <si>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</si>
  <si>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</si>
  <si>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</si>
  <si>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</si>
  <si>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</si>
  <si>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</si>
  <si>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</si>
  <si>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</si>
  <si>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</si>
  <si>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</si>
  <si>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</si>
  <si>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</si>
  <si>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</si>
  <si>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</si>
  <si>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</si>
  <si>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</si>
  <si>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</si>
  <si>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</si>
  <si>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</si>
  <si>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</si>
  <si>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</si>
  <si>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</si>
  <si>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</si>
  <si>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</si>
  <si>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</si>
  <si>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</si>
  <si>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</si>
  <si>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</si>
  <si>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</si>
  <si>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</si>
  <si>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</si>
  <si>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</si>
  <si>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</si>
  <si>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</si>
  <si>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</si>
  <si>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</si>
  <si>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</si>
  <si>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</si>
  <si>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</si>
  <si>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</si>
  <si>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</si>
  <si>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</si>
  <si>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</si>
  <si>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</si>
  <si>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C.C(Corrugated Cardboard)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</si>
  <si>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</si>
  <si>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</si>
  <si>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</si>
  <si>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</si>
  <si>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</si>
  <si>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</si>
  <si>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</si>
  <si>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</si>
  <si>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</si>
  <si>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</si>
  <si>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</si>
  <si>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</si>
  <si>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</si>
  <si>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</si>
  <si>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</si>
  <si>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</si>
  <si>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</si>
  <si>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</si>
  <si>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서초</t>
    <phoneticPr fontId="1" type="noConversion"/>
  </si>
  <si>
    <t>&gt;1000000</t>
    <phoneticPr fontId="1" type="noConversion"/>
  </si>
  <si>
    <t>강남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</si>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</sst>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79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2" applyNumberFormat="1" applyFon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v>기말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D-4AE8-A0F3-01434413E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layout>
            <c:manualLayout>
              <c:xMode val="edge"/>
              <c:yMode val="edge"/>
              <c:x val="3.5714285714285712E-2"/>
              <c:y val="0.44671259842519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</xdr:colOff>
          <xdr:row>12</xdr:row>
          <xdr:rowOff>6350</xdr:rowOff>
        </xdr:from>
        <xdr:to>
          <xdr:col>8</xdr:col>
          <xdr:colOff>6350</xdr:colOff>
          <xdr:row>14</xdr:row>
          <xdr:rowOff>12700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25400</xdr:colOff>
      <xdr:row>12</xdr:row>
      <xdr:rowOff>12700</xdr:rowOff>
    </xdr:from>
    <xdr:to>
      <xdr:col>9</xdr:col>
      <xdr:colOff>654050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92AE37F-75C4-7438-224B-4D327F096243}"/>
            </a:ext>
          </a:extLst>
        </xdr:cNvPr>
        <xdr:cNvSpPr/>
      </xdr:nvSpPr>
      <xdr:spPr>
        <a:xfrm>
          <a:off x="5969000" y="2654300"/>
          <a:ext cx="62865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남이현민" refreshedDate="46123.774322337966" createdVersion="8" refreshedVersion="8" minRefreshableVersion="3" recordCount="7" xr:uid="{04C127B0-13E9-4F11-8609-C8FF3B539ECA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36A1BF-7AF9-462A-A53F-5B1BA0CC4783}" name="피벗 테이블1" cacheId="13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5" sqref="H5"/>
    </sheetView>
  </sheetViews>
  <sheetFormatPr defaultRowHeight="17" x14ac:dyDescent="0.45"/>
  <cols>
    <col min="2" max="2" width="24.83203125" bestFit="1" customWidth="1"/>
    <col min="4" max="6" width="9.1640625" bestFit="1" customWidth="1"/>
  </cols>
  <sheetData>
    <row r="1" spans="1:8" x14ac:dyDescent="0.45">
      <c r="A1" t="s">
        <v>0</v>
      </c>
    </row>
    <row r="3" spans="1:8" x14ac:dyDescent="0.45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5">
      <c r="A4" s="1" t="s">
        <v>257</v>
      </c>
      <c r="B4" t="s">
        <v>258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5">
      <c r="A5" s="1" t="s">
        <v>259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95.6</v>
      </c>
    </row>
    <row r="6" spans="1:8" x14ac:dyDescent="0.45">
      <c r="A6" s="1" t="s">
        <v>260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5">
      <c r="A7" s="1" t="s">
        <v>261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5">
      <c r="A8" s="1" t="s">
        <v>262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AC18" sqref="AC18"/>
    </sheetView>
  </sheetViews>
  <sheetFormatPr defaultRowHeight="17" x14ac:dyDescent="0.45"/>
  <sheetData>
    <row r="1" spans="1:6" ht="21" x14ac:dyDescent="0.45">
      <c r="A1" s="26" t="s">
        <v>166</v>
      </c>
      <c r="B1" s="26"/>
      <c r="C1" s="26"/>
      <c r="D1" s="26"/>
      <c r="E1" s="26"/>
      <c r="F1" s="26"/>
    </row>
    <row r="3" spans="1:6" x14ac:dyDescent="0.45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5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5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5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5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5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5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K9" sqref="K9"/>
    </sheetView>
  </sheetViews>
  <sheetFormatPr defaultRowHeight="17" x14ac:dyDescent="0.45"/>
  <cols>
    <col min="3" max="3" width="9.1640625" bestFit="1" customWidth="1"/>
    <col min="4" max="4" width="10.4140625" bestFit="1" customWidth="1"/>
    <col min="5" max="5" width="10.6640625" bestFit="1" customWidth="1"/>
    <col min="6" max="6" width="10.1640625" bestFit="1" customWidth="1"/>
    <col min="7" max="7" width="12.33203125" bestFit="1" customWidth="1"/>
  </cols>
  <sheetData>
    <row r="1" spans="1:7" ht="21" x14ac:dyDescent="0.45">
      <c r="A1" s="27" t="s">
        <v>167</v>
      </c>
      <c r="B1" s="27"/>
      <c r="C1" s="27"/>
      <c r="D1" s="27"/>
      <c r="E1" s="27"/>
      <c r="F1" s="27"/>
      <c r="G1" s="27"/>
    </row>
    <row r="2" spans="1:7" x14ac:dyDescent="0.45">
      <c r="G2" s="10" t="s">
        <v>168</v>
      </c>
    </row>
    <row r="3" spans="1:7" x14ac:dyDescent="0.45">
      <c r="A3" s="12" t="s">
        <v>169</v>
      </c>
      <c r="B3" s="12" t="s">
        <v>170</v>
      </c>
      <c r="C3" s="12" t="s">
        <v>188</v>
      </c>
      <c r="D3" s="12" t="s">
        <v>171</v>
      </c>
      <c r="E3" s="12" t="s">
        <v>172</v>
      </c>
      <c r="F3" s="12" t="s">
        <v>265</v>
      </c>
      <c r="G3" s="12" t="s">
        <v>173</v>
      </c>
    </row>
    <row r="4" spans="1:7" x14ac:dyDescent="0.45">
      <c r="A4" s="4" t="s">
        <v>174</v>
      </c>
      <c r="B4" s="13">
        <v>60</v>
      </c>
      <c r="C4" s="14">
        <v>906</v>
      </c>
      <c r="D4" s="14">
        <v>860</v>
      </c>
      <c r="E4" s="14">
        <v>585</v>
      </c>
      <c r="F4" s="14">
        <v>556</v>
      </c>
      <c r="G4" s="15">
        <v>0.38629999999999998</v>
      </c>
    </row>
    <row r="5" spans="1:7" x14ac:dyDescent="0.45">
      <c r="A5" s="4" t="s">
        <v>175</v>
      </c>
      <c r="B5" s="13">
        <v>60</v>
      </c>
      <c r="C5" s="14">
        <v>823</v>
      </c>
      <c r="D5" s="14">
        <v>781</v>
      </c>
      <c r="E5" s="14">
        <v>512</v>
      </c>
      <c r="F5" s="14">
        <v>486</v>
      </c>
      <c r="G5" s="15">
        <v>0.40939999999999999</v>
      </c>
    </row>
    <row r="6" spans="1:7" x14ac:dyDescent="0.45">
      <c r="A6" s="4" t="s">
        <v>176</v>
      </c>
      <c r="B6" s="13">
        <v>60</v>
      </c>
      <c r="C6" s="14">
        <v>1133</v>
      </c>
      <c r="D6" s="14">
        <v>1076</v>
      </c>
      <c r="E6" s="14">
        <v>684</v>
      </c>
      <c r="F6" s="14">
        <v>649</v>
      </c>
      <c r="G6" s="15">
        <v>0.42709999999999998</v>
      </c>
    </row>
    <row r="7" spans="1:7" x14ac:dyDescent="0.45">
      <c r="A7" s="4" t="s">
        <v>177</v>
      </c>
      <c r="B7" s="13">
        <v>60</v>
      </c>
      <c r="C7" s="14">
        <v>565</v>
      </c>
      <c r="D7" s="14">
        <v>536</v>
      </c>
      <c r="E7" s="14">
        <v>356</v>
      </c>
      <c r="F7" s="14">
        <v>338</v>
      </c>
      <c r="G7" s="15">
        <v>0.4017</v>
      </c>
    </row>
    <row r="8" spans="1:7" x14ac:dyDescent="0.45">
      <c r="A8" s="4" t="s">
        <v>178</v>
      </c>
      <c r="B8" s="13">
        <v>30</v>
      </c>
      <c r="C8" s="14">
        <v>1133</v>
      </c>
      <c r="D8" s="14">
        <v>1076</v>
      </c>
      <c r="E8" s="14">
        <v>684</v>
      </c>
      <c r="F8" s="14">
        <v>649</v>
      </c>
      <c r="G8" s="15">
        <v>0.42709999999999998</v>
      </c>
    </row>
    <row r="9" spans="1:7" x14ac:dyDescent="0.45">
      <c r="A9" s="4" t="s">
        <v>179</v>
      </c>
      <c r="B9" s="13">
        <v>30</v>
      </c>
      <c r="C9" s="14">
        <v>1133</v>
      </c>
      <c r="D9" s="14">
        <v>1076</v>
      </c>
      <c r="E9" s="14">
        <v>684</v>
      </c>
      <c r="F9" s="14">
        <v>649</v>
      </c>
      <c r="G9" s="15">
        <v>0.42709999999999998</v>
      </c>
    </row>
    <row r="10" spans="1:7" x14ac:dyDescent="0.45">
      <c r="A10" s="4" t="s">
        <v>180</v>
      </c>
      <c r="B10" s="13">
        <v>30</v>
      </c>
      <c r="C10" s="14">
        <v>823</v>
      </c>
      <c r="D10" s="14">
        <v>781</v>
      </c>
      <c r="E10" s="14">
        <v>512</v>
      </c>
      <c r="F10" s="14">
        <v>486</v>
      </c>
      <c r="G10" s="15">
        <v>0.40939999999999999</v>
      </c>
    </row>
    <row r="11" spans="1:7" x14ac:dyDescent="0.45">
      <c r="A11" s="4" t="s">
        <v>181</v>
      </c>
      <c r="B11" s="13">
        <v>45</v>
      </c>
      <c r="C11" s="14">
        <v>906</v>
      </c>
      <c r="D11" s="14">
        <v>860</v>
      </c>
      <c r="E11" s="14">
        <v>585</v>
      </c>
      <c r="F11" s="14">
        <v>556</v>
      </c>
      <c r="G11" s="15">
        <v>0.38629999999999998</v>
      </c>
    </row>
    <row r="12" spans="1:7" x14ac:dyDescent="0.45">
      <c r="A12" s="4" t="s">
        <v>182</v>
      </c>
      <c r="B12" s="13">
        <v>30</v>
      </c>
      <c r="C12" s="14">
        <v>1133</v>
      </c>
      <c r="D12" s="14">
        <v>1076</v>
      </c>
      <c r="E12" s="14">
        <v>684</v>
      </c>
      <c r="F12" s="14">
        <v>649</v>
      </c>
      <c r="G12" s="15">
        <v>0.42709999999999998</v>
      </c>
    </row>
    <row r="13" spans="1:7" x14ac:dyDescent="0.45">
      <c r="A13" s="4" t="s">
        <v>183</v>
      </c>
      <c r="B13" s="13">
        <v>45</v>
      </c>
      <c r="C13" s="14">
        <v>696</v>
      </c>
      <c r="D13" s="14">
        <v>661</v>
      </c>
      <c r="E13" s="14">
        <v>431</v>
      </c>
      <c r="F13" s="14">
        <v>409</v>
      </c>
      <c r="G13" s="15">
        <v>0.4123</v>
      </c>
    </row>
    <row r="14" spans="1:7" x14ac:dyDescent="0.45">
      <c r="A14" s="4" t="s">
        <v>184</v>
      </c>
      <c r="B14" s="13">
        <v>60</v>
      </c>
      <c r="C14" s="14">
        <v>1133</v>
      </c>
      <c r="D14" s="14">
        <v>1076</v>
      </c>
      <c r="E14" s="14">
        <v>684</v>
      </c>
      <c r="F14" s="14">
        <v>649</v>
      </c>
      <c r="G14" s="15">
        <v>0.42709999999999998</v>
      </c>
    </row>
    <row r="15" spans="1:7" x14ac:dyDescent="0.45">
      <c r="A15" s="4" t="s">
        <v>185</v>
      </c>
      <c r="B15" s="13">
        <v>30</v>
      </c>
      <c r="C15" s="14">
        <v>906</v>
      </c>
      <c r="D15" s="14">
        <v>860</v>
      </c>
      <c r="E15" s="14">
        <v>585</v>
      </c>
      <c r="F15" s="14">
        <v>556</v>
      </c>
      <c r="G15" s="15">
        <v>0.38629999999999998</v>
      </c>
    </row>
    <row r="16" spans="1:7" x14ac:dyDescent="0.45">
      <c r="A16" s="4" t="s">
        <v>186</v>
      </c>
      <c r="B16" s="13">
        <v>45</v>
      </c>
      <c r="C16" s="14">
        <v>1133</v>
      </c>
      <c r="D16" s="14">
        <v>1076</v>
      </c>
      <c r="E16" s="14">
        <v>684</v>
      </c>
      <c r="F16" s="14">
        <v>649</v>
      </c>
      <c r="G16" s="15">
        <v>0.42709999999999998</v>
      </c>
    </row>
    <row r="17" spans="1:7" x14ac:dyDescent="0.45">
      <c r="A17" s="4" t="s">
        <v>187</v>
      </c>
      <c r="B17" s="13">
        <v>45</v>
      </c>
      <c r="C17" s="14">
        <v>906</v>
      </c>
      <c r="D17" s="14">
        <v>860</v>
      </c>
      <c r="E17" s="14">
        <v>585</v>
      </c>
      <c r="F17" s="14">
        <v>556</v>
      </c>
      <c r="G17" s="15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G12" sqref="G12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189</v>
      </c>
    </row>
    <row r="4" spans="2:5" x14ac:dyDescent="0.45">
      <c r="B4" t="s">
        <v>266</v>
      </c>
      <c r="C4" t="s">
        <v>267</v>
      </c>
      <c r="D4" t="s">
        <v>268</v>
      </c>
      <c r="E4" t="s">
        <v>124</v>
      </c>
    </row>
    <row r="5" spans="2:5" x14ac:dyDescent="0.45">
      <c r="B5" t="s">
        <v>269</v>
      </c>
      <c r="C5">
        <v>500</v>
      </c>
      <c r="D5">
        <v>458</v>
      </c>
      <c r="E5">
        <v>42</v>
      </c>
    </row>
    <row r="6" spans="2:5" x14ac:dyDescent="0.45">
      <c r="B6" t="s">
        <v>270</v>
      </c>
      <c r="C6">
        <v>300</v>
      </c>
      <c r="D6">
        <v>255</v>
      </c>
      <c r="E6">
        <v>45</v>
      </c>
    </row>
    <row r="7" spans="2:5" x14ac:dyDescent="0.45">
      <c r="B7" t="s">
        <v>271</v>
      </c>
      <c r="C7">
        <v>250</v>
      </c>
      <c r="D7">
        <v>214</v>
      </c>
      <c r="E7">
        <v>36</v>
      </c>
    </row>
    <row r="8" spans="2:5" x14ac:dyDescent="0.45">
      <c r="B8" t="s">
        <v>272</v>
      </c>
      <c r="C8">
        <v>680</v>
      </c>
      <c r="D8">
        <v>621</v>
      </c>
      <c r="E8">
        <v>59</v>
      </c>
    </row>
    <row r="9" spans="2:5" x14ac:dyDescent="0.45">
      <c r="B9" t="s">
        <v>273</v>
      </c>
      <c r="C9">
        <v>1000</v>
      </c>
      <c r="D9">
        <v>875</v>
      </c>
      <c r="E9">
        <v>125</v>
      </c>
    </row>
    <row r="10" spans="2:5" x14ac:dyDescent="0.45">
      <c r="B10" t="s">
        <v>274</v>
      </c>
      <c r="C10">
        <v>350</v>
      </c>
      <c r="D10">
        <v>249</v>
      </c>
      <c r="E10">
        <v>101</v>
      </c>
    </row>
    <row r="11" spans="2:5" x14ac:dyDescent="0.45">
      <c r="B11" t="s">
        <v>275</v>
      </c>
      <c r="C11">
        <v>800</v>
      </c>
      <c r="D11">
        <v>756</v>
      </c>
      <c r="E11">
        <v>44</v>
      </c>
    </row>
    <row r="12" spans="2:5" x14ac:dyDescent="0.45">
      <c r="B12" t="s">
        <v>276</v>
      </c>
      <c r="C12">
        <v>850</v>
      </c>
      <c r="D12">
        <v>675</v>
      </c>
      <c r="E12">
        <v>175</v>
      </c>
    </row>
    <row r="13" spans="2:5" x14ac:dyDescent="0.45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E4" sqref="E4"/>
    </sheetView>
  </sheetViews>
  <sheetFormatPr defaultRowHeight="17" x14ac:dyDescent="0.45"/>
  <cols>
    <col min="1" max="1" width="9.1640625" bestFit="1" customWidth="1"/>
  </cols>
  <sheetData>
    <row r="1" spans="1:7" ht="21" x14ac:dyDescent="0.45">
      <c r="A1" s="26" t="s">
        <v>190</v>
      </c>
      <c r="B1" s="26"/>
      <c r="C1" s="26"/>
      <c r="D1" s="26"/>
      <c r="E1" s="26"/>
      <c r="F1" s="26"/>
      <c r="G1" s="26"/>
    </row>
    <row r="3" spans="1:7" x14ac:dyDescent="0.45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5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5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5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5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5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5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5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5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5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5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5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5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5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5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5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E25" sqref="E25"/>
    </sheetView>
  </sheetViews>
  <sheetFormatPr defaultRowHeight="17" x14ac:dyDescent="0.45"/>
  <cols>
    <col min="2" max="2" width="10.75" customWidth="1"/>
    <col min="3" max="3" width="10.58203125" bestFit="1" customWidth="1"/>
    <col min="4" max="4" width="15" bestFit="1" customWidth="1"/>
    <col min="5" max="5" width="13.08203125" bestFit="1" customWidth="1"/>
  </cols>
  <sheetData>
    <row r="1" spans="1:10" x14ac:dyDescent="0.45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5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5">
      <c r="A3" s="4" t="s">
        <v>238</v>
      </c>
      <c r="B3" s="4">
        <v>68</v>
      </c>
      <c r="C3" s="4">
        <v>73</v>
      </c>
      <c r="D3" s="11">
        <f>AVERAGE(B3:C3)</f>
        <v>70.5</v>
      </c>
      <c r="E3" s="4" t="str">
        <f t="shared" ref="E3:E11" si="0">IF(AND(COUNTIF(B3:C3,"&gt;=40")=2,COUNTIF(D3,"&gt;=60")),"합격","불합격")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45">
      <c r="A4" s="4" t="s">
        <v>239</v>
      </c>
      <c r="B4" s="4">
        <v>55</v>
      </c>
      <c r="C4" s="4">
        <v>60</v>
      </c>
      <c r="D4" s="11">
        <f t="shared" ref="D4:D11" si="1">AVERAGE(B4:C4)</f>
        <v>57.5</v>
      </c>
      <c r="E4" s="4" t="str">
        <f t="shared" si="0"/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45">
      <c r="A5" s="4" t="s">
        <v>240</v>
      </c>
      <c r="B5" s="4">
        <v>91</v>
      </c>
      <c r="C5" s="4">
        <v>90</v>
      </c>
      <c r="D5" s="11">
        <f t="shared" si="1"/>
        <v>90.5</v>
      </c>
      <c r="E5" s="4" t="str">
        <f t="shared" si="0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45">
      <c r="A6" s="4" t="s">
        <v>241</v>
      </c>
      <c r="B6" s="4">
        <v>95</v>
      </c>
      <c r="C6" s="4">
        <v>96</v>
      </c>
      <c r="D6" s="11">
        <f t="shared" si="1"/>
        <v>95.5</v>
      </c>
      <c r="E6" s="4" t="str">
        <f t="shared" si="0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45">
      <c r="A7" s="4" t="s">
        <v>242</v>
      </c>
      <c r="B7" s="4">
        <v>82</v>
      </c>
      <c r="C7" s="4">
        <v>87</v>
      </c>
      <c r="D7" s="11">
        <f t="shared" si="1"/>
        <v>84.5</v>
      </c>
      <c r="E7" s="4" t="str">
        <f t="shared" si="0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45">
      <c r="A8" s="4" t="s">
        <v>243</v>
      </c>
      <c r="B8" s="4">
        <v>84</v>
      </c>
      <c r="C8" s="4">
        <v>39</v>
      </c>
      <c r="D8" s="11">
        <f t="shared" si="1"/>
        <v>61.5</v>
      </c>
      <c r="E8" s="4" t="str">
        <f t="shared" si="0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45">
      <c r="A9" s="4" t="s">
        <v>244</v>
      </c>
      <c r="B9" s="4">
        <v>84</v>
      </c>
      <c r="C9" s="4">
        <v>89</v>
      </c>
      <c r="D9" s="11">
        <f t="shared" si="1"/>
        <v>86.5</v>
      </c>
      <c r="E9" s="4" t="str">
        <f t="shared" si="0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45">
      <c r="A10" s="4" t="s">
        <v>245</v>
      </c>
      <c r="B10" s="4">
        <v>79</v>
      </c>
      <c r="C10" s="4">
        <v>84</v>
      </c>
      <c r="D10" s="11">
        <f t="shared" si="1"/>
        <v>81.5</v>
      </c>
      <c r="E10" s="4" t="str">
        <f t="shared" si="0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45">
      <c r="A11" s="4" t="s">
        <v>246</v>
      </c>
      <c r="B11" s="4">
        <v>57</v>
      </c>
      <c r="C11" s="4">
        <v>54</v>
      </c>
      <c r="D11" s="11">
        <f t="shared" si="1"/>
        <v>55.5</v>
      </c>
      <c r="E11" s="4" t="str">
        <f t="shared" si="0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45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45">
      <c r="A13" s="2" t="s">
        <v>26</v>
      </c>
      <c r="B13" s="3" t="s">
        <v>27</v>
      </c>
    </row>
    <row r="14" spans="1:10" x14ac:dyDescent="0.45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5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5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5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5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5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5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5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5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5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5">
      <c r="A24" s="4" t="s">
        <v>29</v>
      </c>
      <c r="B24" s="4" t="s">
        <v>30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5">
      <c r="A25" s="4" t="s">
        <v>277</v>
      </c>
      <c r="B25" s="4" t="s">
        <v>278</v>
      </c>
      <c r="D25" s="6">
        <f>DSUM(A14:E22,4,A24:B26)</f>
        <v>25600</v>
      </c>
      <c r="E25" s="6">
        <f>DAVERAGE(A14:E22,5,A24:B26)</f>
        <v>18.25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5">
      <c r="A26" s="4" t="s">
        <v>279</v>
      </c>
      <c r="B26" s="4" t="s">
        <v>278</v>
      </c>
    </row>
    <row r="27" spans="1:10" x14ac:dyDescent="0.45">
      <c r="G27" s="28" t="s">
        <v>63</v>
      </c>
      <c r="H27" s="28"/>
      <c r="I27" s="28"/>
      <c r="J27" s="4" t="str">
        <f>COUNTIFS(H15:H25,"경기고교",I15:I25,"3")&amp;"명"</f>
        <v>2명</v>
      </c>
    </row>
    <row r="28" spans="1:10" x14ac:dyDescent="0.45">
      <c r="A28" s="2" t="s">
        <v>65</v>
      </c>
      <c r="B28" s="3" t="s">
        <v>66</v>
      </c>
      <c r="G28" s="28" t="s">
        <v>64</v>
      </c>
      <c r="H28" s="28"/>
      <c r="I28" s="28"/>
      <c r="J28" s="4" t="str">
        <f>SUMIFS(J16:J25,I16:I25,"2",H16:H25,"경기고교")&amp;"점"</f>
        <v>145점</v>
      </c>
    </row>
    <row r="29" spans="1:10" x14ac:dyDescent="0.45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5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5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VLOOKUP(MID(A31,4,1),$G$36:$H$38,2,FALSE)</f>
        <v>0.03</v>
      </c>
    </row>
    <row r="32" spans="1:10" x14ac:dyDescent="0.45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45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45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29" t="s">
        <v>84</v>
      </c>
      <c r="H34" s="29"/>
    </row>
    <row r="35" spans="1:8" x14ac:dyDescent="0.45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45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45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45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62"/>
  <sheetViews>
    <sheetView workbookViewId="0">
      <selection activeCell="F7" sqref="F7"/>
    </sheetView>
  </sheetViews>
  <sheetFormatPr defaultRowHeight="17" outlineLevelRow="3" x14ac:dyDescent="0.45"/>
  <cols>
    <col min="1" max="1" width="9.83203125" bestFit="1" customWidth="1"/>
    <col min="4" max="4" width="13.08203125" bestFit="1" customWidth="1"/>
    <col min="5" max="5" width="15" bestFit="1" customWidth="1"/>
    <col min="6" max="6" width="13.08203125" bestFit="1" customWidth="1"/>
  </cols>
  <sheetData>
    <row r="1" spans="1:7" ht="21" x14ac:dyDescent="0.45">
      <c r="A1" s="26" t="s">
        <v>89</v>
      </c>
      <c r="B1" s="26"/>
      <c r="C1" s="26"/>
      <c r="D1" s="26"/>
      <c r="E1" s="26"/>
      <c r="F1" s="26"/>
      <c r="G1" s="26"/>
    </row>
    <row r="3" spans="1:7" x14ac:dyDescent="0.45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5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5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5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5">
      <c r="A7" s="8"/>
      <c r="B7" s="4"/>
      <c r="C7" s="16" t="s">
        <v>285</v>
      </c>
      <c r="D7" s="11">
        <f>SUBTOTAL(1,D4:D6)</f>
        <v>5.666666666666667</v>
      </c>
      <c r="E7" s="4"/>
      <c r="F7" s="11">
        <f>SUBTOTAL(1,F4:F6)</f>
        <v>4</v>
      </c>
      <c r="G7" s="4"/>
    </row>
    <row r="8" spans="1:7" outlineLevel="1" x14ac:dyDescent="0.45">
      <c r="A8" s="8"/>
      <c r="B8" s="4"/>
      <c r="C8" s="16" t="s">
        <v>280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5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5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5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5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5">
      <c r="A13" s="8"/>
      <c r="B13" s="4"/>
      <c r="C13" s="16" t="s">
        <v>286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45">
      <c r="A14" s="8"/>
      <c r="B14" s="4"/>
      <c r="C14" s="16" t="s">
        <v>281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5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5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5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5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5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5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5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5">
      <c r="A22" s="8"/>
      <c r="B22" s="4"/>
      <c r="C22" s="16" t="s">
        <v>287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45">
      <c r="A23" s="8"/>
      <c r="B23" s="4"/>
      <c r="C23" s="16" t="s">
        <v>282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5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5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5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5">
      <c r="A27" s="17"/>
      <c r="B27" s="1"/>
      <c r="C27" s="18" t="s">
        <v>288</v>
      </c>
      <c r="D27" s="20">
        <f>SUBTOTAL(1,D24:D26)</f>
        <v>6.333333333333333</v>
      </c>
      <c r="E27" s="1"/>
      <c r="F27" s="20">
        <f>SUBTOTAL(1,F24:F26)</f>
        <v>6.666666666666667</v>
      </c>
      <c r="G27" s="1"/>
    </row>
    <row r="28" spans="1:7" outlineLevel="1" x14ac:dyDescent="0.45">
      <c r="A28" s="17"/>
      <c r="B28" s="1"/>
      <c r="C28" s="18" t="s">
        <v>283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5">
      <c r="A29" s="17"/>
      <c r="B29" s="1"/>
      <c r="C29" s="18" t="s">
        <v>289</v>
      </c>
      <c r="D29" s="20">
        <f>SUBTOTAL(1,D4:D26)</f>
        <v>5.3529411764705879</v>
      </c>
      <c r="E29" s="1"/>
      <c r="F29" s="20">
        <f>SUBTOTAL(1,F4:F26)</f>
        <v>5.2941176470588234</v>
      </c>
      <c r="G29" s="1"/>
    </row>
    <row r="30" spans="1:7" x14ac:dyDescent="0.45">
      <c r="A30" s="17"/>
      <c r="B30" s="1"/>
      <c r="C30" s="18" t="s">
        <v>284</v>
      </c>
      <c r="D30" s="1">
        <f>SUBTOTAL(9,D4:D26)</f>
        <v>91</v>
      </c>
      <c r="E30" s="1"/>
      <c r="F30" s="1">
        <f>SUBTOTAL(9,F4:F26)</f>
        <v>90</v>
      </c>
      <c r="G30" s="1"/>
    </row>
    <row r="44" outlineLevel="2" x14ac:dyDescent="0.45"/>
    <row r="45" outlineLevel="2" x14ac:dyDescent="0.45"/>
    <row r="46" outlineLevel="2" x14ac:dyDescent="0.45"/>
    <row r="47" outlineLevel="2" x14ac:dyDescent="0.45"/>
    <row r="48" outlineLevel="2" x14ac:dyDescent="0.45"/>
    <row r="49" spans="3:6" outlineLevel="2" x14ac:dyDescent="0.45"/>
    <row r="50" spans="3:6" outlineLevel="2" x14ac:dyDescent="0.45"/>
    <row r="51" spans="3:6" outlineLevel="2" x14ac:dyDescent="0.45"/>
    <row r="52" spans="3:6" outlineLevel="2" x14ac:dyDescent="0.45"/>
    <row r="53" spans="3:6" outlineLevel="2" x14ac:dyDescent="0.45"/>
    <row r="54" spans="3:6" outlineLevel="2" x14ac:dyDescent="0.45"/>
    <row r="55" spans="3:6" outlineLevel="2" x14ac:dyDescent="0.45"/>
    <row r="56" spans="3:6" outlineLevel="2" x14ac:dyDescent="0.45"/>
    <row r="57" spans="3:6" outlineLevel="2" x14ac:dyDescent="0.45"/>
    <row r="58" spans="3:6" outlineLevel="2" x14ac:dyDescent="0.45"/>
    <row r="59" spans="3:6" outlineLevel="2" x14ac:dyDescent="0.45"/>
    <row r="60" spans="3:6" outlineLevel="2" x14ac:dyDescent="0.45"/>
    <row r="61" spans="3:6" outlineLevel="2" x14ac:dyDescent="0.45">
      <c r="C61" s="19" t="s">
        <v>284</v>
      </c>
      <c r="D61">
        <f>SUBTOTAL(9,D4:D60)</f>
        <v>91</v>
      </c>
      <c r="F61">
        <f>SUBTOTAL(9,F4:F60)</f>
        <v>90</v>
      </c>
    </row>
    <row r="62" spans="3:6" outlineLevel="2" x14ac:dyDescent="0.45">
      <c r="C62" s="19" t="s">
        <v>289</v>
      </c>
      <c r="D62">
        <f>SUBTOTAL(1,D4:D61)</f>
        <v>5.3529411764705879</v>
      </c>
      <c r="F62">
        <f>SUBTOTAL(1,F4:F61)</f>
        <v>5.2941176470588234</v>
      </c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E26" sqref="E26"/>
    </sheetView>
  </sheetViews>
  <sheetFormatPr defaultRowHeight="17" x14ac:dyDescent="0.45"/>
  <cols>
    <col min="1" max="1" width="14.5" bestFit="1" customWidth="1"/>
    <col min="2" max="2" width="11.4140625" bestFit="1" customWidth="1"/>
    <col min="3" max="3" width="9.83203125" bestFit="1" customWidth="1"/>
    <col min="4" max="4" width="11.5" bestFit="1" customWidth="1"/>
    <col min="5" max="5" width="10.58203125" bestFit="1" customWidth="1"/>
    <col min="6" max="6" width="11.5" bestFit="1" customWidth="1"/>
    <col min="7" max="8" width="10.58203125" bestFit="1" customWidth="1"/>
  </cols>
  <sheetData>
    <row r="1" spans="1:6" ht="21" x14ac:dyDescent="0.45">
      <c r="A1" s="26" t="s">
        <v>104</v>
      </c>
      <c r="B1" s="26"/>
      <c r="C1" s="26"/>
      <c r="D1" s="26"/>
      <c r="E1" s="26"/>
      <c r="F1" s="26"/>
    </row>
    <row r="3" spans="1:6" x14ac:dyDescent="0.45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5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5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5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5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5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5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5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5">
      <c r="A18" s="21" t="s">
        <v>292</v>
      </c>
      <c r="B18" s="21" t="s">
        <v>291</v>
      </c>
    </row>
    <row r="19" spans="1:5" x14ac:dyDescent="0.45">
      <c r="A19" s="21" t="s">
        <v>290</v>
      </c>
      <c r="B19" t="s">
        <v>293</v>
      </c>
      <c r="C19" t="s">
        <v>294</v>
      </c>
      <c r="D19" t="s">
        <v>295</v>
      </c>
      <c r="E19" t="s">
        <v>284</v>
      </c>
    </row>
    <row r="20" spans="1:5" x14ac:dyDescent="0.45">
      <c r="A20" s="22" t="s">
        <v>113</v>
      </c>
      <c r="B20" s="23"/>
      <c r="C20" s="23"/>
      <c r="D20" s="23">
        <v>1008000</v>
      </c>
      <c r="E20" s="23">
        <v>1008000</v>
      </c>
    </row>
    <row r="21" spans="1:5" x14ac:dyDescent="0.45">
      <c r="A21" s="22" t="s">
        <v>115</v>
      </c>
      <c r="B21" s="23"/>
      <c r="C21" s="23">
        <v>498750</v>
      </c>
      <c r="D21" s="23"/>
      <c r="E21" s="23">
        <v>498750</v>
      </c>
    </row>
    <row r="22" spans="1:5" x14ac:dyDescent="0.45">
      <c r="A22" s="22" t="s">
        <v>112</v>
      </c>
      <c r="B22" s="23"/>
      <c r="C22" s="23">
        <v>365750</v>
      </c>
      <c r="D22" s="23"/>
      <c r="E22" s="23">
        <v>365750</v>
      </c>
    </row>
    <row r="23" spans="1:5" x14ac:dyDescent="0.45">
      <c r="A23" s="22" t="s">
        <v>114</v>
      </c>
      <c r="B23" s="23">
        <v>133000</v>
      </c>
      <c r="C23" s="23"/>
      <c r="D23" s="23"/>
      <c r="E23" s="23">
        <v>133000</v>
      </c>
    </row>
    <row r="24" spans="1:5" x14ac:dyDescent="0.45">
      <c r="A24" s="22" t="s">
        <v>117</v>
      </c>
      <c r="B24" s="23"/>
      <c r="C24" s="23">
        <v>465500</v>
      </c>
      <c r="D24" s="23"/>
      <c r="E24" s="23">
        <v>465500</v>
      </c>
    </row>
    <row r="25" spans="1:5" x14ac:dyDescent="0.45">
      <c r="A25" s="22" t="s">
        <v>111</v>
      </c>
      <c r="B25" s="23"/>
      <c r="C25" s="23">
        <v>498750</v>
      </c>
      <c r="D25" s="23"/>
      <c r="E25" s="23">
        <v>498750</v>
      </c>
    </row>
    <row r="26" spans="1:5" x14ac:dyDescent="0.45">
      <c r="A26" s="22" t="s">
        <v>116</v>
      </c>
      <c r="B26" s="23"/>
      <c r="C26" s="23"/>
      <c r="D26" s="23">
        <v>1102500</v>
      </c>
      <c r="E26" s="23">
        <v>1102500</v>
      </c>
    </row>
    <row r="27" spans="1:5" x14ac:dyDescent="0.45">
      <c r="A27" s="22" t="s">
        <v>284</v>
      </c>
      <c r="B27" s="23">
        <v>133000</v>
      </c>
      <c r="C27" s="23">
        <v>457187.5</v>
      </c>
      <c r="D27" s="23">
        <v>1055250</v>
      </c>
      <c r="E27" s="2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U35" sqref="U35"/>
    </sheetView>
  </sheetViews>
  <sheetFormatPr defaultRowHeight="17" x14ac:dyDescent="0.45"/>
  <cols>
    <col min="1" max="1" width="9.25" bestFit="1" customWidth="1"/>
    <col min="2" max="3" width="11.08203125" bestFit="1" customWidth="1"/>
  </cols>
  <sheetData>
    <row r="1" spans="1:7" ht="21" x14ac:dyDescent="0.45">
      <c r="A1" s="26" t="s">
        <v>118</v>
      </c>
      <c r="B1" s="26"/>
      <c r="C1" s="26"/>
      <c r="D1" s="26"/>
      <c r="E1" s="26"/>
      <c r="F1" s="26"/>
      <c r="G1" s="26"/>
    </row>
    <row r="3" spans="1:7" x14ac:dyDescent="0.45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5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5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5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5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5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5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5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5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5">
      <c r="A13" s="26" t="s">
        <v>136</v>
      </c>
      <c r="B13" s="26"/>
      <c r="C13" s="26"/>
      <c r="D13" s="26"/>
      <c r="E13" s="26"/>
      <c r="F13" s="26"/>
      <c r="G13" s="26"/>
    </row>
    <row r="15" spans="1:7" x14ac:dyDescent="0.45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5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5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5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5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5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5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5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5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5">
      <c r="A25" s="26" t="s">
        <v>247</v>
      </c>
      <c r="B25" s="26"/>
      <c r="C25" s="26"/>
      <c r="D25" s="26"/>
      <c r="E25" s="26"/>
    </row>
    <row r="26" spans="1:7" x14ac:dyDescent="0.45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5">
      <c r="A27" s="4" t="s">
        <v>133</v>
      </c>
      <c r="B27" s="24">
        <v>8000</v>
      </c>
      <c r="C27" s="24">
        <v>1050</v>
      </c>
      <c r="D27" s="24">
        <v>420</v>
      </c>
      <c r="E27" s="24">
        <v>8420</v>
      </c>
    </row>
    <row r="28" spans="1:7" x14ac:dyDescent="0.45">
      <c r="A28" s="4" t="s">
        <v>137</v>
      </c>
      <c r="B28" s="24">
        <v>10000</v>
      </c>
      <c r="C28" s="24">
        <v>280</v>
      </c>
      <c r="D28" s="24">
        <v>210</v>
      </c>
      <c r="E28" s="24">
        <v>8710</v>
      </c>
    </row>
    <row r="29" spans="1:7" x14ac:dyDescent="0.45">
      <c r="A29" s="4" t="s">
        <v>138</v>
      </c>
      <c r="B29" s="24">
        <v>6500</v>
      </c>
      <c r="C29" s="24">
        <v>380</v>
      </c>
      <c r="D29" s="24">
        <v>190</v>
      </c>
      <c r="E29" s="24">
        <v>6190</v>
      </c>
    </row>
    <row r="30" spans="1:7" x14ac:dyDescent="0.45">
      <c r="A30" s="4" t="s">
        <v>135</v>
      </c>
      <c r="B30" s="24">
        <v>5200</v>
      </c>
      <c r="C30" s="24">
        <v>1200</v>
      </c>
      <c r="D30" s="24">
        <v>150</v>
      </c>
      <c r="E30" s="24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tabSelected="1" workbookViewId="0">
      <selection activeCell="O17" sqref="O17"/>
    </sheetView>
  </sheetViews>
  <sheetFormatPr defaultRowHeight="17" x14ac:dyDescent="0.45"/>
  <sheetData>
    <row r="1" spans="1:10" ht="21" x14ac:dyDescent="0.45">
      <c r="A1" s="26" t="s">
        <v>139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45">
      <c r="A3" s="25" t="s">
        <v>140</v>
      </c>
      <c r="B3" s="25" t="s">
        <v>141</v>
      </c>
      <c r="C3" s="25" t="s">
        <v>142</v>
      </c>
      <c r="D3" s="25" t="s">
        <v>143</v>
      </c>
      <c r="E3" s="25" t="s">
        <v>144</v>
      </c>
      <c r="F3" s="25" t="s">
        <v>145</v>
      </c>
      <c r="G3" s="25" t="s">
        <v>146</v>
      </c>
      <c r="H3" s="25" t="s">
        <v>147</v>
      </c>
      <c r="I3" s="25" t="s">
        <v>148</v>
      </c>
      <c r="J3" s="25" t="s">
        <v>149</v>
      </c>
    </row>
    <row r="4" spans="1:10" x14ac:dyDescent="0.45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5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5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5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5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5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5">
      <c r="A10" s="30" t="s">
        <v>157</v>
      </c>
      <c r="B10" s="31"/>
      <c r="C10" s="32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3"/>
      <c r="J10" s="34"/>
    </row>
    <row r="12" spans="1:10" x14ac:dyDescent="0.45">
      <c r="A12" t="s">
        <v>158</v>
      </c>
    </row>
    <row r="13" spans="1:10" x14ac:dyDescent="0.45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5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3" name="Button 2">
              <controlPr defaultSize="0" print="0" autoFill="0" autoPict="0" macro="[0]!총첨">
                <anchor moveWithCells="1" sizeWithCells="1">
                  <from>
                    <xdr:col>7</xdr:col>
                    <xdr:colOff>6350</xdr:colOff>
                    <xdr:row>12</xdr:row>
                    <xdr:rowOff>6350</xdr:rowOff>
                  </from>
                  <to>
                    <xdr:col>8</xdr:col>
                    <xdr:colOff>6350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이현민 남</cp:lastModifiedBy>
  <dcterms:created xsi:type="dcterms:W3CDTF">2023-04-27T08:01:32Z</dcterms:created>
  <dcterms:modified xsi:type="dcterms:W3CDTF">2026-04-11T10:31:14Z</dcterms:modified>
</cp:coreProperties>
</file>