
<file path=[Content_Types].xml><?xml version="1.0" encoding="utf-8"?>
<Types xmlns="http://schemas.openxmlformats.org/package/2006/content-types">
  <Default Extension="bin" ContentType="application/vnd.ms-office.vbaProject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JY\Desktop\"/>
    </mc:Choice>
  </mc:AlternateContent>
  <xr:revisionPtr revIDLastSave="0" documentId="8_{174FF725-0598-41A9-B6CF-F015F78993C1}" xr6:coauthVersionLast="47" xr6:coauthVersionMax="47" xr10:uidLastSave="{00000000-0000-0000-0000-000000000000}"/>
  <bookViews>
    <workbookView xWindow="-96" yWindow="-96" windowWidth="23232" windowHeight="12432" firstSheet="3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cn.WorksheetConnection_분석작업2A3F101" hidden="1">'분석작업-2'!$A$3:$F$10</definedName>
    <definedName name="_xlnm.Criteria" localSheetId="3">'기본작업-4'!$I$2:$I$3</definedName>
    <definedName name="_xlnm.Extract" localSheetId="3">'기본작업-4'!$I$5:$O$5</definedName>
  </definedNames>
  <calcPr calcId="191029"/>
  <pivotCaches>
    <pivotCache cacheId="15" r:id="rId11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범위" name="범위" connection="WorksheetConnection_분석작업-2!$A$3:$F$1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D11" i="4"/>
  <c r="C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676FF10-EEAB-4023-A1F2-81F8DBFE96CB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C972D28-B967-4D9B-84BF-326893E36751}" name="WorksheetConnection_분석작업-2!$A$3:$F$10" type="102" refreshedVersion="8" minRefreshableVersion="5">
    <extLst>
      <ext xmlns:x15="http://schemas.microsoft.com/office/spreadsheetml/2010/11/main" uri="{DE250136-89BD-433C-8126-D09CA5730AF9}">
        <x15:connection id="범위" autoDelete="1">
          <x15:rangePr sourceName="_xlcn.WorksheetConnection_분석작업2A3F101"/>
        </x15:connection>
      </ext>
    </extLst>
  </connection>
</connections>
</file>

<file path=xl/sharedStrings.xml><?xml version="1.0" encoding="utf-8"?>
<sst xmlns="http://schemas.openxmlformats.org/spreadsheetml/2006/main" count="459" uniqueCount="295">
  <si>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</si>
  <si>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</si>
  <si>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</si>
  <si>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</si>
  <si>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</si>
  <si>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</si>
  <si>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</si>
  <si>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</si>
  <si>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</si>
  <si>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</si>
  <si>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</si>
  <si>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</si>
  <si>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</si>
  <si>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</si>
  <si>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</si>
  <si>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</si>
  <si>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</si>
  <si>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</si>
  <si>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</si>
  <si>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</si>
  <si>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</si>
  <si>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</si>
  <si>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</si>
  <si>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</si>
  <si>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</si>
  <si>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</si>
  <si>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</si>
  <si>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</si>
  <si>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</si>
  <si>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</si>
  <si>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</si>
  <si>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</si>
  <si>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</si>
  <si>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</si>
  <si>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</si>
  <si>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</si>
  <si>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</si>
  <si>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</si>
  <si>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</si>
  <si>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</si>
  <si>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</si>
  <si>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</si>
  <si>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</si>
  <si>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</si>
  <si>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</si>
  <si>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</si>
  <si>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</si>
  <si>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</si>
  <si>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</si>
  <si>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</si>
  <si>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</si>
  <si>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</si>
  <si>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</si>
  <si>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</si>
  <si>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</si>
  <si>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</si>
  <si>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</si>
  <si>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</si>
  <si>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</si>
  <si>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</si>
  <si>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</si>
  <si>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</si>
  <si>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</si>
  <si>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</si>
  <si>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</si>
  <si>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</si>
  <si>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</si>
  <si>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</si>
  <si>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</si>
  <si>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</si>
  <si>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</si>
  <si>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</si>
  <si>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</si>
  <si>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</si>
  <si>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</si>
  <si>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</si>
  <si>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</si>
  <si>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</si>
  <si>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</si>
  <si>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</si>
  <si>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</si>
  <si>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</si>
  <si>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</si>
  <si>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</si>
  <si>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</si>
  <si>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</si>
  <si>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</si>
  <si>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</si>
  <si>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</si>
  <si>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</si>
  <si>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</si>
  <si>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</si>
  <si>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</si>
  <si>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</si>
  <si>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</si>
  <si>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</si>
  <si>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</si>
  <si>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</si>
  <si>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</si>
  <si>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</si>
  <si>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</si>
  <si>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</si>
  <si>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</si>
  <si>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</si>
  <si>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</si>
  <si>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</si>
  <si>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</si>
  <si>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</si>
  <si>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</si>
  <si>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</si>
  <si>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</si>
  <si>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</si>
  <si>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</si>
  <si>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</si>
  <si>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</si>
  <si>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</si>
  <si>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</si>
  <si>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</si>
  <si>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</si>
  <si>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</si>
  <si>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</si>
  <si>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</si>
  <si>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</si>
  <si>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</si>
  <si>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</si>
  <si>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</si>
  <si>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</si>
  <si>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</si>
  <si>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</si>
  <si>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</si>
  <si>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</si>
  <si>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</si>
  <si>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</si>
  <si>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</si>
  <si>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</si>
  <si>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</si>
  <si>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</si>
  <si>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</si>
  <si>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</si>
  <si>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</si>
  <si>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</si>
  <si>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</si>
  <si>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</si>
  <si>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</si>
  <si>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</si>
  <si>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</si>
  <si>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</si>
  <si>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</si>
  <si>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</si>
  <si>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</si>
  <si>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</si>
  <si>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</si>
  <si>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</si>
  <si>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</si>
  <si>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</si>
  <si>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</si>
  <si>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</si>
  <si>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</si>
  <si>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</si>
  <si>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</si>
  <si>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</si>
  <si>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</si>
  <si>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</si>
  <si>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</si>
  <si>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</si>
  <si>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</si>
  <si>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</si>
  <si>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</si>
  <si>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</si>
  <si>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</si>
  <si>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</si>
  <si>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</si>
  <si>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</si>
  <si>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</si>
  <si>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</si>
  <si>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</si>
  <si>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</si>
  <si>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</si>
  <si>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</si>
  <si>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</si>
  <si>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</si>
  <si>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</si>
  <si>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</si>
  <si>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</si>
  <si>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</si>
  <si>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</si>
  <si>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</si>
  <si>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</si>
  <si>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</si>
  <si>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</si>
  <si>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</si>
  <si>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</si>
  <si>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</si>
  <si>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</si>
  <si>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</si>
  <si>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</si>
  <si>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</si>
  <si>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</si>
  <si>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</si>
  <si>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</si>
  <si>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</si>
  <si>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</si>
  <si>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</si>
  <si>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</si>
  <si>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</si>
  <si>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</si>
  <si>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</si>
  <si>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</si>
  <si>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</si>
  <si>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</si>
  <si>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</si>
  <si>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</si>
  <si>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</si>
  <si>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</si>
  <si>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</si>
  <si>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</si>
  <si>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</si>
  <si>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</si>
  <si>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</si>
  <si>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</si>
  <si>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</si>
  <si>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</si>
  <si>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</si>
  <si>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</si>
  <si>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</si>
  <si>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</si>
  <si>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</si>
  <si>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</si>
  <si>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</si>
  <si>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</si>
  <si>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</si>
  <si>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</si>
  <si>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</si>
  <si>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</si>
  <si>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</si>
  <si>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</si>
  <si>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</si>
  <si>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</si>
  <si>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</si>
  <si>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</si>
  <si>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</si>
  <si>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</si>
  <si>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</si>
  <si>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</si>
  <si>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</si>
  <si>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</si>
  <si>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</si>
  <si>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</si>
  <si>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</si>
  <si>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</si>
  <si>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</si>
  <si>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</si>
  <si>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</si>
  <si>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</si>
  <si>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</si>
  <si>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</si>
  <si>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</si>
  <si>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</si>
  <si>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</si>
  <si>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</si>
  <si>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</si>
  <si>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</si>
  <si>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</si>
  <si>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</si>
  <si>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</si>
  <si>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</si>
  <si>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입고량</t>
  </si>
  <si>
    <t>판매량</t>
  </si>
  <si>
    <t>과일명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</si>
  <si>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</si>
  <si>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</si>
  <si>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</si>
  <si>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</si>
  <si>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</si>
  <si>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</si>
  <si>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</si>
  <si>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</si>
  <si>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서초</t>
    <phoneticPr fontId="1" type="noConversion"/>
  </si>
  <si>
    <t>강남</t>
    <phoneticPr fontId="1" type="noConversion"/>
  </si>
  <si>
    <t>구매실적</t>
    <phoneticPr fontId="1" type="noConversion"/>
  </si>
  <si>
    <t>&gt;=1000000</t>
    <phoneticPr fontId="1" type="noConversion"/>
  </si>
  <si>
    <t>주소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</si>
  <si>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</si>
  <si>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</si>
  <si>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</si>
  <si>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</si>
  <si>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</si>
  <si>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</si>
  <si>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</si>
  <si>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</si>
  <si>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</si>
  <si>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</si>
  <si>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</si>
  <si>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</si>
  <si>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평균: 결재금액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</si>
</sst>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9" formatCode="0&quot;초&quot;"/>
    <numFmt numFmtId="181" formatCode="0.0_);[Red]\(0.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B4-489A-A9C9-64F48F9A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</xdr:colOff>
          <xdr:row>12</xdr:row>
          <xdr:rowOff>11430</xdr:rowOff>
        </xdr:from>
        <xdr:to>
          <xdr:col>8</xdr:col>
          <xdr:colOff>3810</xdr:colOff>
          <xdr:row>14</xdr:row>
          <xdr:rowOff>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64008" tIns="73152" rIns="64008" bIns="73152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662940</xdr:colOff>
      <xdr:row>11</xdr:row>
      <xdr:rowOff>190500</xdr:rowOff>
    </xdr:from>
    <xdr:to>
      <xdr:col>9</xdr:col>
      <xdr:colOff>662940</xdr:colOff>
      <xdr:row>13</xdr:row>
      <xdr:rowOff>190500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D719A15-DEBE-524B-C90B-62CCB700FC5E}"/>
            </a:ext>
          </a:extLst>
        </xdr:cNvPr>
        <xdr:cNvSpPr/>
      </xdr:nvSpPr>
      <xdr:spPr>
        <a:xfrm>
          <a:off x="6027420" y="2541270"/>
          <a:ext cx="67056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JY" refreshedDate="45731.770509606482" backgroundQuery="1" createdVersion="8" refreshedVersion="8" minRefreshableVersion="3" recordCount="0" supportSubquery="1" supportAdvancedDrill="1" xr:uid="{F2AE8CE9-8760-449C-B687-D72FA76B41EA}">
  <cacheSource type="external" connectionId="1"/>
  <cacheFields count="3">
    <cacheField name="[범위].[고객명].[고객명]" caption="고객명" numFmtId="0" level="1">
      <sharedItems count="7">
        <s v="김정철"/>
        <s v="남덕우"/>
        <s v="안두지"/>
        <s v="오덕수"/>
        <s v="유형만"/>
        <s v="이정용"/>
        <s v="이치형"/>
      </sharedItems>
    </cacheField>
    <cacheField name="[범위].[이용일수].[이용일수]" caption="이용일수" numFmtId="0" hierarchy="1" level="1">
      <sharedItems containsSemiMixedTypes="0" containsString="0" containsNumber="1" containsInteger="1" minValue="4" maxValue="35" count="6">
        <n v="4"/>
        <n v="11"/>
        <n v="14"/>
        <n v="15"/>
        <n v="32"/>
        <n v="35"/>
      </sharedItems>
      <extLst>
        <ext xmlns:x15="http://schemas.microsoft.com/office/spreadsheetml/2010/11/main" uri="{4F2E5C28-24EA-4eb8-9CBF-B6C8F9C3D259}">
          <x15:cachedUniqueNames>
            <x15:cachedUniqueName index="0" name="[범위].[이용일수].&amp;[4]"/>
            <x15:cachedUniqueName index="1" name="[범위].[이용일수].&amp;[11]"/>
            <x15:cachedUniqueName index="2" name="[범위].[이용일수].&amp;[14]"/>
            <x15:cachedUniqueName index="3" name="[범위].[이용일수].&amp;[15]"/>
            <x15:cachedUniqueName index="4" name="[범위].[이용일수].&amp;[32]"/>
            <x15:cachedUniqueName index="5" name="[범위].[이용일수].&amp;[35]"/>
          </x15:cachedUniqueNames>
        </ext>
      </extLst>
    </cacheField>
    <cacheField name="[Measures].[평균: 결재금액]" caption="평균: 결재금액" numFmtId="0" hierarchy="9" level="32767"/>
  </cacheFields>
  <cacheHierarchies count="10">
    <cacheHierarchy uniqueName="[범위].[고객명]" caption="고객명" attribute="1" defaultMemberUniqueName="[범위].[고객명].[All]" allUniqueName="[범위].[고객명].[All]" dimensionUniqueName="[범위]" displayFolder="" count="2" memberValueDatatype="130" unbalanced="0">
      <fieldsUsage count="2">
        <fieldUsage x="-1"/>
        <fieldUsage x="0"/>
      </fieldsUsage>
    </cacheHierarchy>
    <cacheHierarchy uniqueName="[범위].[이용일수]" caption="이용일수" attribute="1" defaultMemberUniqueName="[범위].[이용일수].[All]" allUniqueName="[범위].[이용일수].[All]" dimensionUniqueName="[범위]" displayFolder="" count="2" memberValueDatatype="20" unbalanced="0">
      <fieldsUsage count="2">
        <fieldUsage x="-1"/>
        <fieldUsage x="1"/>
      </fieldsUsage>
    </cacheHierarchy>
    <cacheHierarchy uniqueName="[범위].[누적점수]" caption="누적점수" attribute="1" defaultMemberUniqueName="[범위].[누적점수].[All]" allUniqueName="[범위].[누적점수].[All]" dimensionUniqueName="[범위]" displayFolder="" count="0" memberValueDatatype="20" unbalanced="0"/>
    <cacheHierarchy uniqueName="[범위].[사용요금]" caption="사용요금" attribute="1" defaultMemberUniqueName="[범위].[사용요금].[All]" allUniqueName="[범위].[사용요금].[All]" dimensionUniqueName="[범위]" displayFolder="" count="0" memberValueDatatype="20" unbalanced="0"/>
    <cacheHierarchy uniqueName="[범위].[할인금액]" caption="할인금액" attribute="1" defaultMemberUniqueName="[범위].[할인금액].[All]" allUniqueName="[범위].[할인금액].[All]" dimensionUniqueName="[범위]" displayFolder="" count="0" memberValueDatatype="20" unbalanced="0"/>
    <cacheHierarchy uniqueName="[범위].[결재금액]" caption="결재금액" attribute="1" defaultMemberUniqueName="[범위].[결재금액].[All]" allUniqueName="[범위].[결재금액].[All]" dimensionUniqueName="[범위]" displayFolder="" count="0" memberValueDatatype="20" unbalanced="0"/>
    <cacheHierarchy uniqueName="[Measures].[__XL_Count 범위]" caption="__XL_Count 범위" measure="1" displayFolder="" measureGroup="범위" count="0" hidden="1"/>
    <cacheHierarchy uniqueName="[Measures].[__No measures defined]" caption="__No measures defined" measure="1" displayFolder="" count="0" hidden="1"/>
    <cacheHierarchy uniqueName="[Measures].[합계: 결재금액]" caption="합계: 결재금액" measure="1" displayFolder="" measureGroup="범위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평균: 결재금액]" caption="평균: 결재금액" measure="1" displayFolder="" measureGroup="범위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범위" uniqueName="[범위]" caption="범위"/>
  </dimensions>
  <measureGroups count="1">
    <measureGroup name="범위" caption="범위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ADB0BF-3051-43E1-BEA3-CFFDAAB9D820}" name="피벗 테이블1" cacheId="1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H27" firstHeaderRow="1" firstDataRow="2" firstDataCol="1"/>
  <pivotFields count="3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평균: 결재금액" fld="2" subtotal="average" baseField="0" baseItem="0"/>
  </dataField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평균: 결재금액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분석작업-2!$A$3:$F$10">
        <x15:activeTabTopLevelEntity name="[범위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4" sqref="H4"/>
    </sheetView>
  </sheetViews>
  <sheetFormatPr defaultRowHeight="16.5" x14ac:dyDescent="0.7"/>
  <cols>
    <col min="2" max="2" width="24.84765625" bestFit="1" customWidth="1"/>
    <col min="4" max="6" width="9.1484375" bestFit="1" customWidth="1"/>
  </cols>
  <sheetData>
    <row r="1" spans="1:8" x14ac:dyDescent="0.7">
      <c r="A1" t="s">
        <v>0</v>
      </c>
    </row>
    <row r="3" spans="1:8" x14ac:dyDescent="0.7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7">
      <c r="A4" s="1" t="s">
        <v>257</v>
      </c>
      <c r="B4" t="s">
        <v>262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7">
      <c r="A5" s="1" t="s">
        <v>258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7">
      <c r="A6" s="1" t="s">
        <v>259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7">
      <c r="A7" s="1" t="s">
        <v>260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7">
      <c r="A8" s="1" t="s">
        <v>261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zoomScale="110" workbookViewId="0">
      <selection activeCell="L25" sqref="L25"/>
    </sheetView>
  </sheetViews>
  <sheetFormatPr defaultRowHeight="16.5" x14ac:dyDescent="0.7"/>
  <sheetData>
    <row r="1" spans="1:6" ht="20.100000000000001" x14ac:dyDescent="0.7">
      <c r="A1" s="11" t="s">
        <v>181</v>
      </c>
      <c r="B1" s="11"/>
      <c r="C1" s="11"/>
      <c r="D1" s="11"/>
      <c r="E1" s="11"/>
      <c r="F1" s="11"/>
    </row>
    <row r="3" spans="1:6" x14ac:dyDescent="0.7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7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7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7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7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7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7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A3" sqref="A3:G17"/>
    </sheetView>
  </sheetViews>
  <sheetFormatPr defaultRowHeight="16.5" x14ac:dyDescent="0.7"/>
  <cols>
    <col min="3" max="3" width="9.1484375" bestFit="1" customWidth="1"/>
    <col min="4" max="4" width="10.3984375" bestFit="1" customWidth="1"/>
    <col min="5" max="5" width="10.6484375" bestFit="1" customWidth="1"/>
    <col min="6" max="6" width="10.1484375" bestFit="1" customWidth="1"/>
    <col min="7" max="7" width="12.34765625" bestFit="1" customWidth="1"/>
  </cols>
  <sheetData>
    <row r="1" spans="1:7" ht="20.399999999999999" x14ac:dyDescent="0.7">
      <c r="A1" s="19" t="s">
        <v>182</v>
      </c>
      <c r="B1" s="19"/>
      <c r="C1" s="19"/>
      <c r="D1" s="19"/>
      <c r="E1" s="19"/>
      <c r="F1" s="19"/>
      <c r="G1" s="19"/>
    </row>
    <row r="2" spans="1:7" x14ac:dyDescent="0.7">
      <c r="G2" s="10" t="s">
        <v>183</v>
      </c>
    </row>
    <row r="3" spans="1:7" x14ac:dyDescent="0.7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265</v>
      </c>
      <c r="G3" s="20" t="s">
        <v>188</v>
      </c>
    </row>
    <row r="4" spans="1:7" x14ac:dyDescent="0.7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7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7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7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7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7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7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7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7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7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7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7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7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7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6.5" x14ac:dyDescent="0.7"/>
  <cols>
    <col min="1" max="1" width="3.59765625" customWidth="1"/>
  </cols>
  <sheetData>
    <row r="2" spans="2:5" x14ac:dyDescent="0.7">
      <c r="B2" t="s">
        <v>204</v>
      </c>
    </row>
    <row r="4" spans="2:5" x14ac:dyDescent="0.7">
      <c r="B4" t="s">
        <v>268</v>
      </c>
      <c r="C4" t="s">
        <v>266</v>
      </c>
      <c r="D4" t="s">
        <v>267</v>
      </c>
      <c r="E4" t="s">
        <v>139</v>
      </c>
    </row>
    <row r="5" spans="2:5" x14ac:dyDescent="0.7">
      <c r="B5" t="s">
        <v>269</v>
      </c>
      <c r="C5">
        <v>500</v>
      </c>
      <c r="D5">
        <v>458</v>
      </c>
      <c r="E5">
        <v>42</v>
      </c>
    </row>
    <row r="6" spans="2:5" x14ac:dyDescent="0.7">
      <c r="B6" t="s">
        <v>270</v>
      </c>
      <c r="C6">
        <v>300</v>
      </c>
      <c r="D6">
        <v>255</v>
      </c>
      <c r="E6">
        <v>45</v>
      </c>
    </row>
    <row r="7" spans="2:5" x14ac:dyDescent="0.7">
      <c r="B7" t="s">
        <v>271</v>
      </c>
      <c r="C7">
        <v>250</v>
      </c>
      <c r="D7">
        <v>214</v>
      </c>
      <c r="E7">
        <v>36</v>
      </c>
    </row>
    <row r="8" spans="2:5" x14ac:dyDescent="0.7">
      <c r="B8" t="s">
        <v>272</v>
      </c>
      <c r="C8">
        <v>680</v>
      </c>
      <c r="D8">
        <v>621</v>
      </c>
      <c r="E8">
        <v>59</v>
      </c>
    </row>
    <row r="9" spans="2:5" x14ac:dyDescent="0.7">
      <c r="B9" t="s">
        <v>273</v>
      </c>
      <c r="C9">
        <v>1000</v>
      </c>
      <c r="D9">
        <v>875</v>
      </c>
      <c r="E9">
        <v>125</v>
      </c>
    </row>
    <row r="10" spans="2:5" x14ac:dyDescent="0.7">
      <c r="B10" t="s">
        <v>274</v>
      </c>
      <c r="C10">
        <v>350</v>
      </c>
      <c r="D10">
        <v>249</v>
      </c>
      <c r="E10">
        <v>101</v>
      </c>
    </row>
    <row r="11" spans="2:5" x14ac:dyDescent="0.7">
      <c r="B11" t="s">
        <v>275</v>
      </c>
      <c r="C11">
        <v>800</v>
      </c>
      <c r="D11">
        <v>756</v>
      </c>
      <c r="E11">
        <v>44</v>
      </c>
    </row>
    <row r="12" spans="2:5" x14ac:dyDescent="0.7">
      <c r="B12" t="s">
        <v>276</v>
      </c>
      <c r="C12">
        <v>850</v>
      </c>
      <c r="D12">
        <v>675</v>
      </c>
      <c r="E12">
        <v>175</v>
      </c>
    </row>
    <row r="13" spans="2:5" x14ac:dyDescent="0.7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O18"/>
  <sheetViews>
    <sheetView workbookViewId="0">
      <selection activeCell="J21" sqref="J21"/>
    </sheetView>
  </sheetViews>
  <sheetFormatPr defaultRowHeight="16.5" x14ac:dyDescent="0.7"/>
  <cols>
    <col min="1" max="1" width="9.1484375" bestFit="1" customWidth="1"/>
  </cols>
  <sheetData>
    <row r="1" spans="1:15" ht="20.100000000000001" x14ac:dyDescent="0.7">
      <c r="A1" s="11" t="s">
        <v>205</v>
      </c>
      <c r="B1" s="11"/>
      <c r="C1" s="11"/>
      <c r="D1" s="11"/>
      <c r="E1" s="11"/>
      <c r="F1" s="11"/>
      <c r="G1" s="11"/>
    </row>
    <row r="3" spans="1:15" x14ac:dyDescent="0.7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15" x14ac:dyDescent="0.7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15" hidden="1" x14ac:dyDescent="0.7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  <c r="I5" s="4" t="s">
        <v>206</v>
      </c>
      <c r="J5" s="4" t="s">
        <v>156</v>
      </c>
      <c r="K5" s="4" t="s">
        <v>207</v>
      </c>
      <c r="L5" s="4" t="s">
        <v>208</v>
      </c>
      <c r="M5" s="4" t="s">
        <v>44</v>
      </c>
      <c r="N5" s="4" t="s">
        <v>209</v>
      </c>
      <c r="O5" s="4" t="s">
        <v>210</v>
      </c>
    </row>
    <row r="6" spans="1:15" hidden="1" x14ac:dyDescent="0.7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  <c r="I6" s="4">
        <v>35201211</v>
      </c>
      <c r="J6" s="4" t="s">
        <v>211</v>
      </c>
      <c r="K6" s="4" t="s">
        <v>212</v>
      </c>
      <c r="L6" s="4" t="s">
        <v>213</v>
      </c>
      <c r="M6" s="4" t="s">
        <v>214</v>
      </c>
      <c r="N6" s="4">
        <v>80</v>
      </c>
      <c r="O6" s="4">
        <v>70</v>
      </c>
    </row>
    <row r="7" spans="1:15" x14ac:dyDescent="0.7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  <c r="I7" s="4"/>
      <c r="J7" s="4"/>
      <c r="K7" s="4"/>
      <c r="L7" s="4"/>
      <c r="M7" s="4"/>
      <c r="N7" s="4"/>
      <c r="O7" s="4"/>
    </row>
    <row r="8" spans="1:15" hidden="1" x14ac:dyDescent="0.7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  <c r="I8" s="4">
        <v>35201211</v>
      </c>
      <c r="J8" s="4" t="s">
        <v>228</v>
      </c>
      <c r="K8" s="4" t="s">
        <v>88</v>
      </c>
      <c r="L8" s="4" t="s">
        <v>229</v>
      </c>
      <c r="M8" s="4" t="s">
        <v>230</v>
      </c>
      <c r="N8" s="4">
        <v>90</v>
      </c>
      <c r="O8" s="4">
        <v>85</v>
      </c>
    </row>
    <row r="9" spans="1:15" hidden="1" x14ac:dyDescent="0.7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  <c r="I9" s="4">
        <v>35201211</v>
      </c>
      <c r="J9" s="4" t="s">
        <v>246</v>
      </c>
      <c r="K9" s="4" t="s">
        <v>232</v>
      </c>
      <c r="L9" s="4" t="s">
        <v>215</v>
      </c>
      <c r="M9" s="4" t="s">
        <v>234</v>
      </c>
      <c r="N9" s="4">
        <v>95</v>
      </c>
      <c r="O9" s="4">
        <v>90</v>
      </c>
    </row>
    <row r="10" spans="1:15" x14ac:dyDescent="0.7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15" hidden="1" x14ac:dyDescent="0.7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15" hidden="1" x14ac:dyDescent="0.7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15" hidden="1" x14ac:dyDescent="0.7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15" hidden="1" x14ac:dyDescent="0.7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15" hidden="1" x14ac:dyDescent="0.7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15" hidden="1" x14ac:dyDescent="0.7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7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7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7" workbookViewId="0">
      <selection activeCell="E30" sqref="E30:E38"/>
    </sheetView>
  </sheetViews>
  <sheetFormatPr defaultRowHeight="16.5" x14ac:dyDescent="0.7"/>
  <cols>
    <col min="2" max="2" width="10.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7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7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7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7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7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7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7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7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7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7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7">
      <c r="A11" s="5" t="s">
        <v>16</v>
      </c>
      <c r="B11" s="4" t="str">
        <f>IF(COUNTIF(B3:B8,"국민상사")&gt;=2,"우수","일반")</f>
        <v>일반</v>
      </c>
      <c r="C11" s="4" t="str">
        <f>IF(COUNTIF($B$3:$B$8,"유명상사")&gt;=2,"우수","일반")</f>
        <v>우수</v>
      </c>
      <c r="D11" s="4" t="str">
        <f>IF(COUNTIF($B$3:$B$8,"진성산업")&gt;=2,"우수","일반")</f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7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7">
      <c r="A13" s="2" t="s">
        <v>41</v>
      </c>
      <c r="B13" s="3" t="s">
        <v>42</v>
      </c>
    </row>
    <row r="14" spans="1:10" x14ac:dyDescent="0.7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7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7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7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7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7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7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7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7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7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7">
      <c r="A24" s="4" t="s">
        <v>281</v>
      </c>
      <c r="B24" s="4" t="s">
        <v>279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7">
      <c r="A25" s="4" t="s">
        <v>278</v>
      </c>
      <c r="B25" s="4" t="s">
        <v>280</v>
      </c>
      <c r="D25" s="6">
        <f>DSUM(A14:E22,4,A24:B26)</f>
        <v>25600</v>
      </c>
      <c r="E25" s="6">
        <f>DAVERAGE(A14:E22,5,A24:B26)</f>
        <v>18.25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7">
      <c r="A26" s="4" t="s">
        <v>277</v>
      </c>
      <c r="B26" s="4" t="s">
        <v>280</v>
      </c>
    </row>
    <row r="27" spans="1:10" x14ac:dyDescent="0.7">
      <c r="G27" s="12" t="s">
        <v>78</v>
      </c>
      <c r="H27" s="12"/>
      <c r="I27" s="12"/>
      <c r="J27" s="4">
        <f>COUNTIFS(H16:H25,"경기고교",I16:I25,"3")</f>
        <v>2</v>
      </c>
    </row>
    <row r="28" spans="1:10" x14ac:dyDescent="0.7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SUMIFS(J16:J25,H16:H25,"경기고교",I16:I25,"2")&amp;"점"</f>
        <v>145점</v>
      </c>
    </row>
    <row r="29" spans="1:10" x14ac:dyDescent="0.7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7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7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1">VLOOKUP(MID(A31,4,1),$G$35:$H$38,2,FALSE)</f>
        <v>0.03</v>
      </c>
    </row>
    <row r="32" spans="1:10" x14ac:dyDescent="0.7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1"/>
        <v>0.05</v>
      </c>
    </row>
    <row r="33" spans="1:8" x14ac:dyDescent="0.7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1"/>
        <v>0.04</v>
      </c>
    </row>
    <row r="34" spans="1:8" x14ac:dyDescent="0.7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1"/>
        <v>0.03</v>
      </c>
      <c r="G34" s="13" t="s">
        <v>99</v>
      </c>
      <c r="H34" s="13"/>
    </row>
    <row r="35" spans="1:8" x14ac:dyDescent="0.7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1"/>
        <v>0.05</v>
      </c>
      <c r="G35" s="4" t="s">
        <v>100</v>
      </c>
      <c r="H35" s="4" t="s">
        <v>86</v>
      </c>
    </row>
    <row r="36" spans="1:8" x14ac:dyDescent="0.7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1"/>
        <v>0.04</v>
      </c>
      <c r="G36" s="4" t="s">
        <v>101</v>
      </c>
      <c r="H36" s="7">
        <v>0.03</v>
      </c>
    </row>
    <row r="37" spans="1:8" x14ac:dyDescent="0.7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1"/>
        <v>0.03</v>
      </c>
      <c r="G37" s="4" t="s">
        <v>102</v>
      </c>
      <c r="H37" s="7">
        <v>0.04</v>
      </c>
    </row>
    <row r="38" spans="1:8" x14ac:dyDescent="0.7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1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topLeftCell="A10" workbookViewId="0">
      <selection activeCell="H23" sqref="H23"/>
    </sheetView>
  </sheetViews>
  <sheetFormatPr defaultRowHeight="16.5" outlineLevelRow="3" x14ac:dyDescent="0.7"/>
  <cols>
    <col min="1" max="1" width="9.84765625" bestFit="1" customWidth="1"/>
    <col min="3" max="3" width="11.75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0.100000000000001" x14ac:dyDescent="0.7">
      <c r="A1" s="11" t="s">
        <v>104</v>
      </c>
      <c r="B1" s="11"/>
      <c r="C1" s="11"/>
      <c r="D1" s="11"/>
      <c r="E1" s="11"/>
      <c r="F1" s="11"/>
      <c r="G1" s="11"/>
    </row>
    <row r="3" spans="1:7" x14ac:dyDescent="0.7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7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7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7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7">
      <c r="A7" s="8"/>
      <c r="B7" s="4"/>
      <c r="C7" s="24" t="s">
        <v>287</v>
      </c>
      <c r="D7" s="28">
        <f>SUBTOTAL(1,D4:D6)</f>
        <v>5.666666666666667</v>
      </c>
      <c r="E7" s="4"/>
      <c r="F7" s="28">
        <f>SUBTOTAL(1,F4:F6)</f>
        <v>4</v>
      </c>
      <c r="G7" s="4"/>
    </row>
    <row r="8" spans="1:7" outlineLevel="1" x14ac:dyDescent="0.7">
      <c r="A8" s="8"/>
      <c r="B8" s="4"/>
      <c r="C8" s="24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7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7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7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7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7">
      <c r="A13" s="8"/>
      <c r="B13" s="4"/>
      <c r="C13" s="24" t="s">
        <v>288</v>
      </c>
      <c r="D13" s="28">
        <f>SUBTOTAL(1,D9:D12)</f>
        <v>6.25</v>
      </c>
      <c r="E13" s="4"/>
      <c r="F13" s="28">
        <f>SUBTOTAL(1,F9:F12)</f>
        <v>4.25</v>
      </c>
      <c r="G13" s="4"/>
    </row>
    <row r="14" spans="1:7" outlineLevel="1" x14ac:dyDescent="0.7">
      <c r="A14" s="8"/>
      <c r="B14" s="4"/>
      <c r="C14" s="24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7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7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7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7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7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7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7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7">
      <c r="A22" s="8"/>
      <c r="B22" s="4"/>
      <c r="C22" s="24" t="s">
        <v>289</v>
      </c>
      <c r="D22" s="28">
        <f>SUBTOTAL(1,D15:D21)</f>
        <v>4.2857142857142856</v>
      </c>
      <c r="E22" s="4"/>
      <c r="F22" s="28">
        <f>SUBTOTAL(1,F15:F21)</f>
        <v>5.8571428571428568</v>
      </c>
      <c r="G22" s="4"/>
    </row>
    <row r="23" spans="1:7" outlineLevel="1" x14ac:dyDescent="0.7">
      <c r="A23" s="8"/>
      <c r="B23" s="4"/>
      <c r="C23" s="24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7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7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7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7">
      <c r="A27" s="25"/>
      <c r="B27" s="26"/>
      <c r="C27" s="27" t="s">
        <v>290</v>
      </c>
      <c r="D27" s="29">
        <f>SUBTOTAL(1,D24:D26)</f>
        <v>6.333333333333333</v>
      </c>
      <c r="E27" s="26"/>
      <c r="F27" s="29">
        <f>SUBTOTAL(1,F24:F26)</f>
        <v>6.666666666666667</v>
      </c>
      <c r="G27" s="26"/>
    </row>
    <row r="28" spans="1:7" outlineLevel="1" x14ac:dyDescent="0.7">
      <c r="A28" s="25"/>
      <c r="B28" s="26"/>
      <c r="C28" s="27" t="s">
        <v>285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7">
      <c r="A29" s="25"/>
      <c r="B29" s="26"/>
      <c r="C29" s="27" t="s">
        <v>291</v>
      </c>
      <c r="D29" s="29">
        <f>SUBTOTAL(1,D4:D26)</f>
        <v>5.3529411764705879</v>
      </c>
      <c r="E29" s="26"/>
      <c r="F29" s="29">
        <f>SUBTOTAL(1,F4:F26)</f>
        <v>5.2941176470588234</v>
      </c>
      <c r="G29" s="26"/>
    </row>
    <row r="30" spans="1:7" x14ac:dyDescent="0.7">
      <c r="A30" s="25"/>
      <c r="B30" s="26"/>
      <c r="C30" s="27" t="s">
        <v>286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7"/>
  <sheetViews>
    <sheetView topLeftCell="A11" workbookViewId="0">
      <selection activeCell="B19" sqref="B19:G19"/>
    </sheetView>
  </sheetViews>
  <sheetFormatPr defaultRowHeight="16.5" x14ac:dyDescent="0.7"/>
  <cols>
    <col min="1" max="1" width="13.3984375" bestFit="1" customWidth="1"/>
    <col min="2" max="2" width="11.1484375" bestFit="1" customWidth="1"/>
    <col min="3" max="5" width="7.296875" bestFit="1" customWidth="1"/>
    <col min="6" max="7" width="8.34765625" bestFit="1" customWidth="1"/>
    <col min="8" max="8" width="7.8984375" bestFit="1" customWidth="1"/>
  </cols>
  <sheetData>
    <row r="1" spans="1:6" ht="20.100000000000001" x14ac:dyDescent="0.7">
      <c r="A1" s="11" t="s">
        <v>119</v>
      </c>
      <c r="B1" s="11"/>
      <c r="C1" s="11"/>
      <c r="D1" s="11"/>
      <c r="E1" s="11"/>
      <c r="F1" s="11"/>
    </row>
    <row r="3" spans="1:6" x14ac:dyDescent="0.7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7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7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7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7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7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7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7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8" x14ac:dyDescent="0.7">
      <c r="A18" s="30" t="s">
        <v>294</v>
      </c>
      <c r="B18" s="30" t="s">
        <v>293</v>
      </c>
    </row>
    <row r="19" spans="1:8" x14ac:dyDescent="0.7">
      <c r="A19" s="30" t="s">
        <v>292</v>
      </c>
      <c r="B19">
        <v>4</v>
      </c>
      <c r="C19">
        <v>11</v>
      </c>
      <c r="D19">
        <v>14</v>
      </c>
      <c r="E19">
        <v>15</v>
      </c>
      <c r="F19">
        <v>32</v>
      </c>
      <c r="G19">
        <v>35</v>
      </c>
      <c r="H19" t="s">
        <v>286</v>
      </c>
    </row>
    <row r="20" spans="1:8" x14ac:dyDescent="0.7">
      <c r="A20" s="31" t="s">
        <v>128</v>
      </c>
      <c r="B20" s="32"/>
      <c r="C20" s="32"/>
      <c r="D20" s="32"/>
      <c r="E20" s="32"/>
      <c r="F20" s="32">
        <v>1008000</v>
      </c>
      <c r="G20" s="32"/>
      <c r="H20" s="32">
        <v>1008000</v>
      </c>
    </row>
    <row r="21" spans="1:8" x14ac:dyDescent="0.7">
      <c r="A21" s="31" t="s">
        <v>130</v>
      </c>
      <c r="B21" s="32"/>
      <c r="C21" s="32"/>
      <c r="D21" s="32"/>
      <c r="E21" s="32">
        <v>498750</v>
      </c>
      <c r="F21" s="32"/>
      <c r="G21" s="32"/>
      <c r="H21" s="32">
        <v>498750</v>
      </c>
    </row>
    <row r="22" spans="1:8" x14ac:dyDescent="0.7">
      <c r="A22" s="31" t="s">
        <v>127</v>
      </c>
      <c r="B22" s="32"/>
      <c r="C22" s="32">
        <v>365750</v>
      </c>
      <c r="D22" s="32"/>
      <c r="E22" s="32"/>
      <c r="F22" s="32"/>
      <c r="G22" s="32"/>
      <c r="H22" s="32">
        <v>365750</v>
      </c>
    </row>
    <row r="23" spans="1:8" x14ac:dyDescent="0.7">
      <c r="A23" s="31" t="s">
        <v>129</v>
      </c>
      <c r="B23" s="32">
        <v>133000</v>
      </c>
      <c r="C23" s="32"/>
      <c r="D23" s="32"/>
      <c r="E23" s="32"/>
      <c r="F23" s="32"/>
      <c r="G23" s="32"/>
      <c r="H23" s="32">
        <v>133000</v>
      </c>
    </row>
    <row r="24" spans="1:8" x14ac:dyDescent="0.7">
      <c r="A24" s="31" t="s">
        <v>132</v>
      </c>
      <c r="B24" s="32"/>
      <c r="C24" s="32"/>
      <c r="D24" s="32">
        <v>465500</v>
      </c>
      <c r="E24" s="32"/>
      <c r="F24" s="32"/>
      <c r="G24" s="32"/>
      <c r="H24" s="32">
        <v>465500</v>
      </c>
    </row>
    <row r="25" spans="1:8" x14ac:dyDescent="0.7">
      <c r="A25" s="31" t="s">
        <v>126</v>
      </c>
      <c r="B25" s="32"/>
      <c r="C25" s="32"/>
      <c r="D25" s="32"/>
      <c r="E25" s="32">
        <v>498750</v>
      </c>
      <c r="F25" s="32"/>
      <c r="G25" s="32"/>
      <c r="H25" s="32">
        <v>498750</v>
      </c>
    </row>
    <row r="26" spans="1:8" x14ac:dyDescent="0.7">
      <c r="A26" s="31" t="s">
        <v>131</v>
      </c>
      <c r="B26" s="32"/>
      <c r="C26" s="32"/>
      <c r="D26" s="32"/>
      <c r="E26" s="32"/>
      <c r="F26" s="32"/>
      <c r="G26" s="32">
        <v>1102500</v>
      </c>
      <c r="H26" s="32">
        <v>1102500</v>
      </c>
    </row>
    <row r="27" spans="1:8" x14ac:dyDescent="0.7">
      <c r="A27" s="31" t="s">
        <v>286</v>
      </c>
      <c r="B27" s="32">
        <v>133000</v>
      </c>
      <c r="C27" s="32">
        <v>365750</v>
      </c>
      <c r="D27" s="32">
        <v>465500</v>
      </c>
      <c r="E27" s="32">
        <v>498750</v>
      </c>
      <c r="F27" s="32">
        <v>1008000</v>
      </c>
      <c r="G27" s="32">
        <v>1102500</v>
      </c>
      <c r="H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2" zoomScale="74" workbookViewId="0">
      <selection activeCell="A26" sqref="A26:E30"/>
    </sheetView>
  </sheetViews>
  <sheetFormatPr defaultRowHeight="16.5" x14ac:dyDescent="0.7"/>
  <cols>
    <col min="1" max="1" width="9.25" bestFit="1" customWidth="1"/>
    <col min="2" max="3" width="11.09765625" bestFit="1" customWidth="1"/>
  </cols>
  <sheetData>
    <row r="1" spans="1:7" ht="20.100000000000001" x14ac:dyDescent="0.7">
      <c r="A1" s="11" t="s">
        <v>133</v>
      </c>
      <c r="B1" s="11"/>
      <c r="C1" s="11"/>
      <c r="D1" s="11"/>
      <c r="E1" s="11"/>
      <c r="F1" s="11"/>
      <c r="G1" s="11"/>
    </row>
    <row r="3" spans="1:7" x14ac:dyDescent="0.7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7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7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7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7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7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7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7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7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100000000000001" x14ac:dyDescent="0.7">
      <c r="A13" s="11" t="s">
        <v>151</v>
      </c>
      <c r="B13" s="11"/>
      <c r="C13" s="11"/>
      <c r="D13" s="11"/>
      <c r="E13" s="11"/>
      <c r="F13" s="11"/>
      <c r="G13" s="11"/>
    </row>
    <row r="15" spans="1:7" x14ac:dyDescent="0.7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7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7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7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7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7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7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7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7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100000000000001" x14ac:dyDescent="0.7">
      <c r="A25" s="11" t="s">
        <v>247</v>
      </c>
      <c r="B25" s="11"/>
      <c r="C25" s="11"/>
      <c r="D25" s="11"/>
      <c r="E25" s="11"/>
    </row>
    <row r="26" spans="1:7" x14ac:dyDescent="0.7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7">
      <c r="A27" s="4" t="s">
        <v>148</v>
      </c>
      <c r="B27" s="33">
        <v>8000</v>
      </c>
      <c r="C27" s="33">
        <v>1050</v>
      </c>
      <c r="D27" s="33">
        <v>420</v>
      </c>
      <c r="E27" s="33">
        <v>8420</v>
      </c>
    </row>
    <row r="28" spans="1:7" x14ac:dyDescent="0.7">
      <c r="A28" s="4" t="s">
        <v>152</v>
      </c>
      <c r="B28" s="33">
        <v>10000</v>
      </c>
      <c r="C28" s="33">
        <v>280</v>
      </c>
      <c r="D28" s="33">
        <v>210</v>
      </c>
      <c r="E28" s="33">
        <v>8710</v>
      </c>
    </row>
    <row r="29" spans="1:7" x14ac:dyDescent="0.7">
      <c r="A29" s="4" t="s">
        <v>153</v>
      </c>
      <c r="B29" s="33">
        <v>6500</v>
      </c>
      <c r="C29" s="33">
        <v>380</v>
      </c>
      <c r="D29" s="33">
        <v>190</v>
      </c>
      <c r="E29" s="33">
        <v>6190</v>
      </c>
    </row>
    <row r="30" spans="1:7" x14ac:dyDescent="0.7">
      <c r="A30" s="4" t="s">
        <v>150</v>
      </c>
      <c r="B30" s="33">
        <v>5200</v>
      </c>
      <c r="C30" s="33">
        <v>1200</v>
      </c>
      <c r="D30" s="33">
        <v>150</v>
      </c>
      <c r="E30" s="33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A3" sqref="A3:J3"/>
    </sheetView>
  </sheetViews>
  <sheetFormatPr defaultRowHeight="16.5" x14ac:dyDescent="0.7"/>
  <sheetData>
    <row r="1" spans="1:10" ht="20.100000000000001" x14ac:dyDescent="0.7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7">
      <c r="A3" s="34" t="s">
        <v>155</v>
      </c>
      <c r="B3" s="34" t="s">
        <v>156</v>
      </c>
      <c r="C3" s="34" t="s">
        <v>157</v>
      </c>
      <c r="D3" s="34" t="s">
        <v>158</v>
      </c>
      <c r="E3" s="34" t="s">
        <v>159</v>
      </c>
      <c r="F3" s="34" t="s">
        <v>160</v>
      </c>
      <c r="G3" s="34" t="s">
        <v>161</v>
      </c>
      <c r="H3" s="34" t="s">
        <v>162</v>
      </c>
      <c r="I3" s="34" t="s">
        <v>163</v>
      </c>
      <c r="J3" s="34" t="s">
        <v>164</v>
      </c>
    </row>
    <row r="4" spans="1:10" x14ac:dyDescent="0.7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7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7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7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7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7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7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7">
      <c r="A12" t="s">
        <v>173</v>
      </c>
    </row>
    <row r="13" spans="1:10" x14ac:dyDescent="0.7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7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3" name="Button 2">
              <controlPr defaultSize="0" print="0" autoFill="0" autoPict="0" macro="[0]!총점">
                <anchor moveWithCells="1" sizeWithCells="1">
                  <from>
                    <xdr:col>7</xdr:col>
                    <xdr:colOff>15240</xdr:colOff>
                    <xdr:row>12</xdr:row>
                    <xdr:rowOff>11430</xdr:rowOff>
                  </from>
                  <to>
                    <xdr:col>8</xdr:col>
                    <xdr:colOff>3810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권준영</cp:lastModifiedBy>
  <dcterms:created xsi:type="dcterms:W3CDTF">2023-04-27T08:01:32Z</dcterms:created>
  <dcterms:modified xsi:type="dcterms:W3CDTF">2025-03-15T09:48:58Z</dcterms:modified>
</cp:coreProperties>
</file>