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엑셀 기본모의고사\"/>
    </mc:Choice>
  </mc:AlternateContent>
  <xr:revisionPtr revIDLastSave="0" documentId="13_ncr:1_{033126B1-8CD1-4EBD-91AF-AB028A9DADDE}" xr6:coauthVersionLast="47" xr6:coauthVersionMax="47" xr10:uidLastSave="{00000000-0000-0000-0000-000000000000}"/>
  <bookViews>
    <workbookView xWindow="-110" yWindow="-110" windowWidth="19420" windowHeight="11500" tabRatio="765" firstSheet="1" activeTab="1" xr2:uid="{0E0FC216-47B2-48BC-BA16-25062CF71296}"/>
  </bookViews>
  <sheets>
    <sheet name="기본작업" sheetId="1" r:id="rId1"/>
    <sheet name="계산작업" sheetId="2" r:id="rId2"/>
    <sheet name="기술부" sheetId="8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기본작업!$A$3:$G$31</definedName>
    <definedName name="_xlnm.Criteria" localSheetId="0">기본작업!#REF!</definedName>
    <definedName name="_xlnm.Extract" localSheetId="0">기본작업!#REF!</definedName>
  </definedNames>
  <calcPr calcId="191029"/>
  <pivotCaches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2" l="1"/>
  <c r="F21" i="2" a="1"/>
  <c r="F21" i="2" s="1"/>
  <c r="F22" i="2" a="1"/>
  <c r="F22" i="2"/>
  <c r="F23" i="2" a="1"/>
  <c r="F23" i="2"/>
  <c r="F24" i="2" a="1"/>
  <c r="F24" i="2"/>
  <c r="F25" i="2" a="1"/>
  <c r="F25" i="2" s="1"/>
  <c r="F26" i="2" a="1"/>
  <c r="F26" i="2"/>
  <c r="F27" i="2" a="1"/>
  <c r="F27" i="2"/>
  <c r="F28" i="2" a="1"/>
  <c r="F28" i="2"/>
  <c r="F29" i="2" a="1"/>
  <c r="F29" i="2" s="1"/>
  <c r="F30" i="2" a="1"/>
  <c r="F30" i="2"/>
  <c r="F31" i="2" a="1"/>
  <c r="F31" i="2"/>
  <c r="F32" i="2" a="1"/>
  <c r="F32" i="2"/>
  <c r="F33" i="2" a="1"/>
  <c r="F33" i="2" s="1"/>
  <c r="F34" i="2" a="1"/>
  <c r="F34" i="2"/>
  <c r="F35" i="2" a="1"/>
  <c r="F35" i="2" s="1"/>
  <c r="F36" i="2" a="1"/>
  <c r="F36" i="2" s="1"/>
  <c r="F37" i="2" a="1"/>
  <c r="F37" i="2" s="1"/>
  <c r="F38" i="2" a="1"/>
  <c r="F38" i="2"/>
  <c r="F39" i="2" a="1"/>
  <c r="F39" i="2" s="1"/>
  <c r="F20" i="2" a="1"/>
  <c r="F20" i="2" s="1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20" i="2"/>
  <c r="F10" i="2" a="1"/>
  <c r="F10" i="2" s="1"/>
  <c r="F11" i="2" a="1"/>
  <c r="F11" i="2" s="1"/>
  <c r="F12" i="2" a="1"/>
  <c r="F12" i="2" s="1"/>
  <c r="B11" i="2" a="1"/>
  <c r="B11" i="2"/>
  <c r="B12" i="2" a="1"/>
  <c r="B12" i="2"/>
  <c r="B13" i="2" a="1"/>
  <c r="B13" i="2" s="1"/>
  <c r="B14" i="2" a="1"/>
  <c r="B14" i="2" s="1"/>
  <c r="B15" i="2" a="1"/>
  <c r="B15" i="2"/>
  <c r="B10" i="2" a="1"/>
  <c r="B10" i="2" s="1"/>
  <c r="C4" i="2"/>
  <c r="C5" i="2"/>
  <c r="C6" i="2"/>
  <c r="C3" i="2"/>
  <c r="A34" i="1"/>
  <c r="D3" i="6"/>
  <c r="D4" i="6"/>
  <c r="D5" i="6"/>
  <c r="D6" i="6"/>
  <c r="I20" i="2" a="1"/>
  <c r="I20" i="2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A04B1C3-61A0-48A0-B086-F3C7FAA942A6}" name="MS Access Database_Query" type="1" refreshedVersion="8" background="1">
    <dbPr connection="DSN=MS Access Database;DBQ=C:\컴활피벗파일\성적.accdb;DefaultDir=C:\컴활피벗파일;DriverId=25;FIL=MS Access;MaxBufferSize=2048;PageTimeout=5;" command="SELECT 사원평가정보.이름, 사원평가정보.부서명, 사원평가정보.영어독해, 사원평가정보.영어듣기, 사원평가정보.전산이론, 사원평가정보.전산실기_x000d__x000a_FROM `C:\컴활피벗파일\성적.accdb`.사원평가정보 사원평가정보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<sst xmlns="http://schemas.openxmlformats.org/spreadsheetml/2006/main" count="263" uniqueCount="185">
  <si>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</si>
  <si>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</si>
  <si>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</si>
  <si>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</si>
  <si>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</si>
  <si>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</si>
  <si>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</si>
  <si>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</si>
  <si>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</si>
  <si>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</si>
  <si>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</si>
  <si>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</si>
  <si>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</si>
  <si>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</si>
  <si>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[표2]</t>
  </si>
  <si>
    <t>김승진</t>
  </si>
  <si>
    <t>이소라</t>
  </si>
  <si>
    <t>최승엽</t>
  </si>
  <si>
    <t>이유리</t>
  </si>
  <si>
    <t>김동철</t>
  </si>
  <si>
    <t>하진호</t>
  </si>
  <si>
    <t xml:space="preserve">[표1] 입사연도별 인원수 </t>
  </si>
  <si>
    <t>입사연도</t>
  </si>
  <si>
    <t>인원수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</si>
  <si>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</si>
  <si>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</si>
  <si>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</si>
  <si>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</si>
  <si>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</si>
  <si>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</si>
  <si>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</si>
  <si>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</si>
  <si>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</si>
  <si>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</si>
  <si>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</si>
  <si>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</si>
  <si>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</si>
  <si>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</si>
  <si>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</si>
  <si>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</si>
  <si>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</si>
  <si>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</si>
  <si>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</si>
  <si>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</si>
  <si>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</si>
  <si>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</si>
  <si>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</si>
  <si>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</si>
  <si>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</si>
  <si>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</si>
  <si>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</si>
  <si>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</si>
  <si>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</si>
  <si>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</si>
  <si>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</si>
  <si>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</si>
  <si>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</si>
  <si>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</si>
  <si>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</si>
  <si>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</si>
  <si>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</si>
  <si>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</si>
  <si>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</si>
  <si>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</si>
  <si>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</si>
  <si>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</si>
  <si>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</si>
  <si>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</si>
  <si>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</si>
  <si>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</si>
  <si>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</si>
  <si>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</si>
  <si>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</si>
  <si>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</si>
  <si>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</si>
  <si>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</si>
  <si>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</si>
  <si>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</si>
  <si>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</si>
  <si>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</si>
  <si>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</si>
  <si>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</si>
  <si>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</si>
  <si>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</si>
  <si>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</si>
  <si>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</si>
  <si>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</si>
  <si>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</si>
  <si>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</si>
  <si>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</si>
  <si>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</si>
  <si>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</si>
  <si>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</si>
  <si>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</si>
  <si>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</si>
  <si>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</si>
  <si>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</si>
  <si>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</si>
  <si>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</si>
  <si>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</si>
  <si>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</si>
  <si>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</si>
  <si>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</si>
  <si>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</si>
  <si>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</si>
  <si>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</si>
  <si>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</si>
  <si>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</si>
  <si>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</si>
  <si>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</si>
  <si>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</si>
  <si>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</si>
  <si>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</si>
  <si>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</si>
  <si>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</si>
  <si>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</si>
  <si>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</si>
  <si>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</si>
  <si>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</si>
  <si>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</si>
  <si>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수주합계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</si>
  <si>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</si>
  <si>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</si>
  <si>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</si>
  <si>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</si>
  <si>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</si>
  <si>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</si>
  <si>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</si>
  <si>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</si>
  <si>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</si>
  <si>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</si>
  <si>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</si>
  <si>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</si>
  <si>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</si>
  <si>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</si>
  <si>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</si>
  <si>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</si>
  <si>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</si>
  <si>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</si>
  <si>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</si>
  <si>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</si>
  <si>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</si>
  <si>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</si>
  <si>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</si>
  <si>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</si>
  <si>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</si>
  <si>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</si>
  <si>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</si>
  <si>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</si>
  <si>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</si>
  <si>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</si>
  <si>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</si>
  <si>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</si>
  <si>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</si>
  <si>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ㄴ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</si>
  <si>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</si>
  <si>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</si>
  <si>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</si>
  <si>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</si>
  <si>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</si>
  <si>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</si>
  <si>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</si>
  <si>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</si>
  <si>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</si>
  <si>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</si>
  <si>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</si>
  <si>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</si>
  <si>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</si>
  <si>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</si>
  <si>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</si>
  <si>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</si>
  <si>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</si>
  <si>
    <t>조건</t>
    <phoneticPr fontId="2" type="noConversion"/>
  </si>
  <si>
    <t>부서</t>
    <phoneticPr fontId="2" type="noConversion"/>
  </si>
  <si>
    <t>판매1팀</t>
    <phoneticPr fontId="2" type="noConversion"/>
  </si>
  <si>
    <t>입사년도</t>
    <phoneticPr fontId="2" type="noConversion"/>
  </si>
  <si>
    <t>&gt;=2021</t>
  </si>
  <si>
    <t>평균 : 영어독해</t>
  </si>
  <si>
    <t>평균 : 영어듣기</t>
  </si>
  <si>
    <t>평균 : 전산이론</t>
  </si>
  <si>
    <t>평균 : 전산실기</t>
  </si>
  <si>
    <t>마소희</t>
  </si>
  <si>
    <t>최민정</t>
  </si>
  <si>
    <t>우성룡</t>
  </si>
  <si>
    <t>박혁거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</si>
</sst>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_-&quot;₩&quot;* #,##0.0_-;\-&quot;₩&quot;* #,##0.0_-;_-&quot;₩&quot;* &quot;-&quot;_-;_-@_-"/>
    <numFmt numFmtId="178" formatCode="00&quot;점&quot;"/>
    <numFmt numFmtId="180" formatCode="[Red][&gt;=120]&quot;★&quot;* 0;[Blue][&gt;=100]&quot;☆&quot;* 0;0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59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176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77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0" fillId="0" borderId="26" xfId="0" applyBorder="1" applyAlignment="1">
      <alignment horizontal="center" vertical="center"/>
    </xf>
    <xf numFmtId="180" fontId="0" fillId="0" borderId="3" xfId="0" applyNumberFormat="1" applyBorder="1">
      <alignment vertical="center"/>
    </xf>
    <xf numFmtId="180" fontId="0" fillId="0" borderId="4" xfId="0" applyNumberFormat="1" applyBorder="1">
      <alignment vertical="center"/>
    </xf>
    <xf numFmtId="180" fontId="0" fillId="0" borderId="5" xfId="3" applyNumberFormat="1" applyFont="1" applyBorder="1">
      <alignment vertical="center"/>
    </xf>
    <xf numFmtId="180" fontId="0" fillId="0" borderId="6" xfId="0" applyNumberFormat="1" applyBorder="1">
      <alignment vertical="center"/>
    </xf>
    <xf numFmtId="180" fontId="0" fillId="0" borderId="7" xfId="0" applyNumberFormat="1" applyBorder="1">
      <alignment vertical="center"/>
    </xf>
    <xf numFmtId="180" fontId="0" fillId="0" borderId="8" xfId="3" applyNumberFormat="1" applyFont="1" applyBorder="1">
      <alignment vertical="center"/>
    </xf>
    <xf numFmtId="180" fontId="0" fillId="0" borderId="9" xfId="0" applyNumberFormat="1" applyBorder="1">
      <alignment vertical="center"/>
    </xf>
    <xf numFmtId="180" fontId="0" fillId="0" borderId="1" xfId="0" applyNumberFormat="1" applyBorder="1">
      <alignment vertical="center"/>
    </xf>
    <xf numFmtId="180" fontId="0" fillId="0" borderId="2" xfId="3" applyNumberFormat="1" applyFont="1" applyBorder="1">
      <alignment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ED6AD7E7-E366-4AF1-9339-5939D885934F}"/>
  </cellStyles>
  <dxfs count="10">
    <dxf>
      <fill>
        <patternFill>
          <bgColor theme="5"/>
        </patternFill>
      </fill>
    </dxf>
    <dxf>
      <fill>
        <patternFill patternType="solid">
          <fgColor rgb="FFFFC000"/>
          <bgColor rgb="FF000000"/>
        </patternFill>
      </fill>
    </dxf>
    <dxf>
      <fill>
        <patternFill patternType="solid">
          <fgColor rgb="FFFFC000"/>
          <bgColor rgb="FF000000"/>
        </patternFill>
      </fill>
    </dxf>
    <dxf>
      <numFmt numFmtId="178" formatCode="00&quot;점&quot;"/>
    </dxf>
    <dxf>
      <numFmt numFmtId="178" formatCode="00&quot;점&quot;"/>
    </dxf>
    <dxf>
      <numFmt numFmtId="178" formatCode="00&quot;점&quot;"/>
    </dxf>
    <dxf>
      <numFmt numFmtId="178" formatCode="00&quot;점&quot;"/>
    </dxf>
    <dxf>
      <numFmt numFmtId="178" formatCode="00&quot;점&quot;"/>
    </dxf>
    <dxf>
      <numFmt numFmtId="178" formatCode="00&quot;점&quot;"/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1,2</a:t>
            </a:r>
            <a:r>
              <a:rPr lang="ko-KR" altLang="en-US"/>
              <a:t>차 수주 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>
        <c:manualLayout>
          <c:layoutTarget val="inner"/>
          <c:xMode val="edge"/>
          <c:yMode val="edge"/>
          <c:x val="8.3804902030750694E-2"/>
          <c:y val="9.9632700324224194E-2"/>
          <c:w val="0.89605411106089083"/>
          <c:h val="0.81868133395090315"/>
        </c:manualLayout>
      </c:layout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1차 수주액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3-4A24-9797-2C4C5A1F056B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3-4A24-9797-2C4C5A1F056B}"/>
            </c:ext>
          </c:extLst>
        </c:ser>
        <c:ser>
          <c:idx val="2"/>
          <c:order val="2"/>
          <c:tx>
            <c:v>수주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'기타작업-1'!$E$3:$E$7</c:f>
              <c:numCache>
                <c:formatCode>_("₩"* #,##0_);_("₩"* \(#,##0\);_("₩"* "-"_);_(@_)</c:formatCode>
                <c:ptCount val="5"/>
                <c:pt idx="0">
                  <c:v>434</c:v>
                </c:pt>
                <c:pt idx="1">
                  <c:v>434</c:v>
                </c:pt>
                <c:pt idx="2">
                  <c:v>297</c:v>
                </c:pt>
                <c:pt idx="3">
                  <c:v>293</c:v>
                </c:pt>
                <c:pt idx="4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A2-4632-BC81-42F3CE0EE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93936"/>
        <c:axId val="269197296"/>
      </c:lineChart>
      <c:catAx>
        <c:axId val="269193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회사명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endParaRPr lang="ko-KR"/>
          </a:p>
        </c:txPr>
        <c:crossAx val="269197296"/>
        <c:crossesAt val="200"/>
        <c:auto val="1"/>
        <c:lblAlgn val="ctr"/>
        <c:lblOffset val="100"/>
        <c:noMultiLvlLbl val="0"/>
      </c:catAx>
      <c:valAx>
        <c:axId val="269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39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2" name="순서도: 천공 테이프 1">
          <a:extLst>
            <a:ext uri="{FF2B5EF4-FFF2-40B4-BE49-F238E27FC236}">
              <a16:creationId xmlns:a16="http://schemas.microsoft.com/office/drawing/2014/main" id="{CBF4E892-FDD5-ABBA-9B80-CC77C2A915C6}"/>
            </a:ext>
          </a:extLst>
        </xdr:cNvPr>
        <xdr:cNvSpPr/>
      </xdr:nvSpPr>
      <xdr:spPr>
        <a:xfrm>
          <a:off x="0" y="1530350"/>
          <a:ext cx="1498600" cy="64770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 kern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450850</xdr:colOff>
          <xdr:row>0</xdr:row>
          <xdr:rowOff>209550</xdr:rowOff>
        </xdr:from>
        <xdr:to>
          <xdr:col>5</xdr:col>
          <xdr:colOff>603250</xdr:colOff>
          <xdr:row>3</xdr:row>
          <xdr:rowOff>146050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610.685376388887" backgroundQuery="1" createdVersion="8" refreshedVersion="8" minRefreshableVersion="3" recordCount="37" xr:uid="{3402B69B-6390-48C0-A360-C0C37966FB75}">
  <cacheSource type="external" connectionId="1"/>
  <cacheFields count="6">
    <cacheField name="이름" numFmtId="0" sqlType="-9">
      <sharedItems/>
    </cacheField>
    <cacheField name="부서명" numFmtId="0" sqlType="-9">
      <sharedItems count="4">
        <s v="영업부"/>
        <s v="기술부"/>
        <s v="총무부"/>
        <s v="기획부"/>
      </sharedItems>
    </cacheField>
    <cacheField name="영어독해" numFmtId="0" sqlType="8">
      <sharedItems containsSemiMixedTypes="0" containsString="0" containsNumber="1" containsInteger="1" minValue="0" maxValue="88" count="14">
        <n v="64"/>
        <n v="52"/>
        <n v="56"/>
        <n v="48"/>
        <n v="0"/>
        <n v="32"/>
        <n v="68"/>
        <n v="72"/>
        <n v="36"/>
        <n v="44"/>
        <n v="60"/>
        <n v="40"/>
        <n v="88"/>
        <n v="76"/>
      </sharedItems>
    </cacheField>
    <cacheField name="영어듣기" numFmtId="0" sqlType="8">
      <sharedItems containsSemiMixedTypes="0" containsString="0" containsNumber="1" containsInteger="1" minValue="0" maxValue="80" count="14">
        <n v="72"/>
        <n v="64"/>
        <n v="56"/>
        <n v="48"/>
        <n v="40"/>
        <n v="0"/>
        <n v="60"/>
        <n v="80"/>
        <n v="44"/>
        <n v="76"/>
        <n v="36"/>
        <n v="24"/>
        <n v="68"/>
        <n v="28"/>
      </sharedItems>
    </cacheField>
    <cacheField name="전산이론" numFmtId="0" sqlType="8">
      <sharedItems containsSemiMixedTypes="0" containsString="0" containsNumber="1" containsInteger="1" minValue="0" maxValue="100" count="5">
        <n v="90"/>
        <n v="70"/>
        <n v="80"/>
        <n v="100"/>
        <n v="0"/>
      </sharedItems>
    </cacheField>
    <cacheField name="전산실기" numFmtId="0" sqlType="8">
      <sharedItems containsSemiMixedTypes="0" containsString="0" containsNumber="1" containsInteger="1" minValue="70" maxValue="100" count="4">
        <n v="100"/>
        <n v="90"/>
        <n v="80"/>
        <n v="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s v="배우리"/>
    <x v="0"/>
    <x v="0"/>
    <x v="0"/>
    <x v="0"/>
    <x v="0"/>
  </r>
  <r>
    <s v="최민영"/>
    <x v="1"/>
    <x v="1"/>
    <x v="1"/>
    <x v="1"/>
    <x v="1"/>
  </r>
  <r>
    <s v="우희진"/>
    <x v="0"/>
    <x v="2"/>
    <x v="2"/>
    <x v="2"/>
    <x v="1"/>
  </r>
  <r>
    <s v="이나라"/>
    <x v="2"/>
    <x v="3"/>
    <x v="1"/>
    <x v="3"/>
    <x v="0"/>
  </r>
  <r>
    <s v="김민호"/>
    <x v="1"/>
    <x v="1"/>
    <x v="3"/>
    <x v="4"/>
    <x v="0"/>
  </r>
  <r>
    <s v="한가람"/>
    <x v="1"/>
    <x v="0"/>
    <x v="4"/>
    <x v="0"/>
    <x v="0"/>
  </r>
  <r>
    <s v="강타"/>
    <x v="0"/>
    <x v="4"/>
    <x v="5"/>
    <x v="0"/>
    <x v="2"/>
  </r>
  <r>
    <s v="정준호"/>
    <x v="0"/>
    <x v="5"/>
    <x v="3"/>
    <x v="0"/>
    <x v="0"/>
  </r>
  <r>
    <s v="이현주"/>
    <x v="1"/>
    <x v="0"/>
    <x v="2"/>
    <x v="0"/>
    <x v="0"/>
  </r>
  <r>
    <s v="박미리"/>
    <x v="1"/>
    <x v="6"/>
    <x v="6"/>
    <x v="3"/>
    <x v="0"/>
  </r>
  <r>
    <s v="유강현"/>
    <x v="0"/>
    <x v="7"/>
    <x v="7"/>
    <x v="3"/>
    <x v="0"/>
  </r>
  <r>
    <s v="소식가"/>
    <x v="2"/>
    <x v="8"/>
    <x v="3"/>
    <x v="0"/>
    <x v="0"/>
  </r>
  <r>
    <s v="이기자"/>
    <x v="3"/>
    <x v="3"/>
    <x v="8"/>
    <x v="2"/>
    <x v="0"/>
  </r>
  <r>
    <s v="이순신"/>
    <x v="1"/>
    <x v="6"/>
    <x v="0"/>
    <x v="3"/>
    <x v="0"/>
  </r>
  <r>
    <s v="방정환"/>
    <x v="3"/>
    <x v="0"/>
    <x v="9"/>
    <x v="0"/>
    <x v="2"/>
  </r>
  <r>
    <s v="홍난수"/>
    <x v="2"/>
    <x v="6"/>
    <x v="7"/>
    <x v="3"/>
    <x v="0"/>
  </r>
  <r>
    <s v="김대진"/>
    <x v="3"/>
    <x v="1"/>
    <x v="9"/>
    <x v="0"/>
    <x v="0"/>
  </r>
  <r>
    <s v="왕연"/>
    <x v="2"/>
    <x v="9"/>
    <x v="6"/>
    <x v="0"/>
    <x v="1"/>
  </r>
  <r>
    <s v="김윤선"/>
    <x v="3"/>
    <x v="10"/>
    <x v="3"/>
    <x v="0"/>
    <x v="0"/>
  </r>
  <r>
    <s v="조성수"/>
    <x v="0"/>
    <x v="4"/>
    <x v="5"/>
    <x v="4"/>
    <x v="2"/>
  </r>
  <r>
    <s v="고선지"/>
    <x v="0"/>
    <x v="1"/>
    <x v="8"/>
    <x v="2"/>
    <x v="2"/>
  </r>
  <r>
    <s v="박혁거"/>
    <x v="1"/>
    <x v="1"/>
    <x v="10"/>
    <x v="2"/>
    <x v="2"/>
  </r>
  <r>
    <s v="한명회"/>
    <x v="3"/>
    <x v="6"/>
    <x v="5"/>
    <x v="0"/>
    <x v="2"/>
  </r>
  <r>
    <s v="안호근"/>
    <x v="2"/>
    <x v="7"/>
    <x v="3"/>
    <x v="2"/>
    <x v="0"/>
  </r>
  <r>
    <s v="우성룡"/>
    <x v="1"/>
    <x v="11"/>
    <x v="11"/>
    <x v="2"/>
    <x v="0"/>
  </r>
  <r>
    <s v="김순자"/>
    <x v="3"/>
    <x v="1"/>
    <x v="2"/>
    <x v="2"/>
    <x v="0"/>
  </r>
  <r>
    <s v="최민돌"/>
    <x v="3"/>
    <x v="1"/>
    <x v="12"/>
    <x v="2"/>
    <x v="1"/>
  </r>
  <r>
    <s v="김나비"/>
    <x v="2"/>
    <x v="2"/>
    <x v="1"/>
    <x v="2"/>
    <x v="0"/>
  </r>
  <r>
    <s v="최민정"/>
    <x v="1"/>
    <x v="11"/>
    <x v="13"/>
    <x v="4"/>
    <x v="1"/>
  </r>
  <r>
    <s v="배기성"/>
    <x v="3"/>
    <x v="12"/>
    <x v="0"/>
    <x v="3"/>
    <x v="0"/>
  </r>
  <r>
    <s v="아유라"/>
    <x v="3"/>
    <x v="10"/>
    <x v="6"/>
    <x v="0"/>
    <x v="2"/>
  </r>
  <r>
    <s v="마소희"/>
    <x v="1"/>
    <x v="13"/>
    <x v="0"/>
    <x v="3"/>
    <x v="0"/>
  </r>
  <r>
    <s v="김규리"/>
    <x v="3"/>
    <x v="6"/>
    <x v="12"/>
    <x v="0"/>
    <x v="0"/>
  </r>
  <r>
    <s v="엄화정"/>
    <x v="2"/>
    <x v="6"/>
    <x v="0"/>
    <x v="0"/>
    <x v="0"/>
  </r>
  <r>
    <s v="조용히"/>
    <x v="0"/>
    <x v="13"/>
    <x v="9"/>
    <x v="0"/>
    <x v="0"/>
  </r>
  <r>
    <s v="강감찬"/>
    <x v="3"/>
    <x v="4"/>
    <x v="5"/>
    <x v="0"/>
    <x v="3"/>
  </r>
  <r>
    <s v="김정식"/>
    <x v="3"/>
    <x v="13"/>
    <x v="7"/>
    <x v="3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E53E74D-CAA2-43AE-B862-9B7986804214}" name="피벗 테이블1" cacheId="1" applyNumberFormats="0" applyBorderFormats="0" applyFontFormats="0" applyPatternFormats="0" applyAlignmentFormats="0" applyWidthHeightFormats="1" dataCaption="값" updatedVersion="8" minRefreshableVersion="3" useAutoFormatting="1" rowGrandTotals="0" itemPrintTitles="1" createdVersion="8" indent="0" compact="0" outline="1" outlineData="1" compactData="0" multipleFieldFilters="0" fieldListSortAscending="1">
  <location ref="A4:E8" firstHeaderRow="0" firstDataRow="1" firstDataCol="1"/>
  <pivotFields count="6">
    <pivotField compact="0" showAll="0"/>
    <pivotField axis="axisRow" compact="0" showAll="0">
      <items count="5">
        <item x="1"/>
        <item x="3"/>
        <item x="0"/>
        <item x="2"/>
        <item t="default"/>
      </items>
    </pivotField>
    <pivotField dataField="1" compact="0" showAll="0"/>
    <pivotField dataField="1" compact="0" showAll="0"/>
    <pivotField dataField="1" compact="0" showAll="0"/>
    <pivotField dataField="1" compact="0" showAll="0"/>
  </pivotFields>
  <rowFields count="1">
    <field x="1"/>
  </rowFields>
  <rowItems count="4">
    <i>
      <x/>
    </i>
    <i>
      <x v="1"/>
    </i>
    <i>
      <x v="2"/>
    </i>
    <i>
      <x v="3"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평균 : 영어독해" fld="2" subtotal="average" baseField="1" baseItem="0" numFmtId="178"/>
    <dataField name="평균 : 영어듣기" fld="3" subtotal="average" baseField="1" baseItem="0" numFmtId="178"/>
    <dataField name="평균 : 전산이론" fld="4" subtotal="average" baseField="1" baseItem="0" numFmtId="178"/>
    <dataField name="평균 : 전산실기" fld="5" subtotal="average" baseField="1" baseItem="0" numFmtId="178"/>
  </dataFields>
  <formats count="3">
    <format dxfId="8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6">
      <pivotArea outline="0" fieldPosition="0">
        <references count="1">
          <reference field="4294967294" count="1">
            <x v="2"/>
          </reference>
        </references>
      </pivotArea>
    </format>
    <format dxfId="3">
      <pivotArea outline="0" fieldPosition="0">
        <references count="1">
          <reference field="4294967294" count="1"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47B52E-1066-4308-B2BA-727C73066AC8}" name="표1" displayName="표1" ref="A1:F11" totalsRowShown="0">
  <autoFilter ref="A1:F11" xr:uid="{BC47B52E-1066-4308-B2BA-727C73066AC8}"/>
  <tableColumns count="6">
    <tableColumn id="1" xr3:uid="{273AB595-DE8C-49FD-8C76-B7B93B4E1325}" name="이름"/>
    <tableColumn id="2" xr3:uid="{EE7320F4-3AB3-4B48-A4C0-F3118E1B7475}" name="부서명"/>
    <tableColumn id="3" xr3:uid="{F583946E-07C3-4370-AB9E-7B05B0F39B46}" name="영어독해"/>
    <tableColumn id="4" xr3:uid="{A0DADBA5-616E-4660-A70B-4CA7E25B3D89}" name="영어듣기"/>
    <tableColumn id="5" xr3:uid="{7D2C51B9-2DCC-44CC-999E-36DBC644400E}" name="전산이론"/>
    <tableColumn id="6" xr3:uid="{524A5BAE-38A7-427F-A83D-D2756281BC71}" name="전산실기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R34"/>
  <sheetViews>
    <sheetView topLeftCell="A16" workbookViewId="0">
      <selection activeCell="I9" sqref="I9"/>
    </sheetView>
  </sheetViews>
  <sheetFormatPr defaultRowHeight="17"/>
  <cols>
    <col min="1" max="1" width="12" customWidth="1"/>
    <col min="3" max="3" width="6.75" customWidth="1"/>
  </cols>
  <sheetData>
    <row r="1" spans="1:18">
      <c r="A1" t="s">
        <v>168</v>
      </c>
    </row>
    <row r="3" spans="1:18">
      <c r="A3" s="1" t="s">
        <v>169</v>
      </c>
      <c r="B3" s="1" t="s">
        <v>170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8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</row>
    <row r="5" spans="1:18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</row>
    <row r="6" spans="1:18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</row>
    <row r="7" spans="1:18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</row>
    <row r="8" spans="1:18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</row>
    <row r="9" spans="1:18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</row>
    <row r="10" spans="1:18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</row>
    <row r="11" spans="1:18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</row>
    <row r="12" spans="1:18">
      <c r="A12" s="1">
        <v>9</v>
      </c>
      <c r="B12" s="1" t="s">
        <v>15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</row>
    <row r="13" spans="1:18">
      <c r="A13" s="1">
        <v>10</v>
      </c>
      <c r="B13" s="1" t="s">
        <v>16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</row>
    <row r="14" spans="1:18">
      <c r="A14" s="1">
        <v>11</v>
      </c>
      <c r="B14" s="1" t="s">
        <v>17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R14" s="35"/>
    </row>
    <row r="15" spans="1:18">
      <c r="A15" s="1">
        <v>12</v>
      </c>
      <c r="B15" s="1" t="s">
        <v>18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</row>
    <row r="16" spans="1:18">
      <c r="A16" s="1">
        <v>13</v>
      </c>
      <c r="B16" s="1" t="s">
        <v>19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</row>
    <row r="17" spans="1:7">
      <c r="A17" s="1">
        <v>14</v>
      </c>
      <c r="B17" s="1" t="s">
        <v>20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</row>
    <row r="18" spans="1:7">
      <c r="A18" s="1">
        <v>15</v>
      </c>
      <c r="B18" s="1" t="s">
        <v>155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</row>
    <row r="19" spans="1:7">
      <c r="A19" s="1">
        <v>16</v>
      </c>
      <c r="B19" s="1" t="s">
        <v>156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</row>
    <row r="20" spans="1:7">
      <c r="A20" s="1">
        <v>17</v>
      </c>
      <c r="B20" s="1" t="s">
        <v>157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</row>
    <row r="21" spans="1:7">
      <c r="A21" s="1">
        <v>18</v>
      </c>
      <c r="B21" s="1" t="s">
        <v>158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</row>
    <row r="22" spans="1:7">
      <c r="A22" s="1">
        <v>19</v>
      </c>
      <c r="B22" s="1" t="s">
        <v>159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</row>
    <row r="23" spans="1:7">
      <c r="A23" s="1">
        <v>20</v>
      </c>
      <c r="B23" s="1" t="s">
        <v>160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</row>
    <row r="24" spans="1:7">
      <c r="A24" s="1">
        <v>21</v>
      </c>
      <c r="B24" s="1" t="s">
        <v>163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</row>
    <row r="25" spans="1:7">
      <c r="A25" s="1">
        <v>22</v>
      </c>
      <c r="B25" s="1" t="s">
        <v>164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</row>
    <row r="26" spans="1:7">
      <c r="A26" s="1">
        <v>25</v>
      </c>
      <c r="B26" s="1" t="s">
        <v>165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</row>
    <row r="27" spans="1:7">
      <c r="A27" s="1">
        <v>26</v>
      </c>
      <c r="B27" s="1" t="s">
        <v>166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</row>
    <row r="28" spans="1:7">
      <c r="A28" s="1">
        <v>27</v>
      </c>
      <c r="B28" s="1" t="s">
        <v>167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</row>
    <row r="29" spans="1:7">
      <c r="A29" s="1">
        <v>28</v>
      </c>
      <c r="B29" s="1" t="s">
        <v>16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</row>
    <row r="30" spans="1:7">
      <c r="A30" s="1">
        <v>29</v>
      </c>
      <c r="B30" s="1" t="s">
        <v>161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</row>
    <row r="31" spans="1:7">
      <c r="A31" s="1">
        <v>30</v>
      </c>
      <c r="B31" s="1" t="s">
        <v>162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</row>
    <row r="33" spans="1:1">
      <c r="A33" t="s">
        <v>172</v>
      </c>
    </row>
    <row r="34" spans="1:1">
      <c r="A34" t="b">
        <f>AND(AVERAGE(C4:E4)&gt;=80,F4&gt;G4)</f>
        <v>0</v>
      </c>
    </row>
  </sheetData>
  <phoneticPr fontId="2" type="noConversion"/>
  <conditionalFormatting sqref="A4:G31">
    <cfRule type="expression" dxfId="9" priority="1">
      <formula>COUNTIF($C4:$G4,"&gt;=80")=5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I39"/>
  <sheetViews>
    <sheetView tabSelected="1" zoomScaleNormal="100" workbookViewId="0">
      <selection activeCell="D4" sqref="D4"/>
    </sheetView>
  </sheetViews>
  <sheetFormatPr defaultRowHeight="17"/>
  <cols>
    <col min="2" max="2" width="11.58203125" bestFit="1" customWidth="1"/>
    <col min="5" max="5" width="15.5" customWidth="1"/>
    <col min="6" max="6" width="12.83203125" customWidth="1"/>
    <col min="7" max="7" width="14" customWidth="1"/>
    <col min="8" max="8" width="11.58203125" customWidth="1"/>
    <col min="9" max="9" width="11.08203125" bestFit="1" customWidth="1"/>
  </cols>
  <sheetData>
    <row r="1" spans="1:9">
      <c r="A1" t="s">
        <v>21</v>
      </c>
      <c r="E1" t="s">
        <v>14</v>
      </c>
    </row>
    <row r="2" spans="1:9">
      <c r="A2" s="1" t="s">
        <v>22</v>
      </c>
      <c r="B2" s="1" t="s">
        <v>22</v>
      </c>
      <c r="C2" s="2" t="s">
        <v>23</v>
      </c>
      <c r="E2" s="36" t="s">
        <v>171</v>
      </c>
      <c r="F2" s="37"/>
      <c r="G2" s="38"/>
      <c r="H2" s="3" t="s">
        <v>173</v>
      </c>
      <c r="I2" s="3" t="s">
        <v>175</v>
      </c>
    </row>
    <row r="3" spans="1:9">
      <c r="A3" s="4">
        <v>2006</v>
      </c>
      <c r="B3" s="4">
        <v>2017</v>
      </c>
      <c r="C3" s="1">
        <f>COUNTIFS($D$20:$D$39,"&gt;="&amp;A3,$D$20:$D$39,"&lt;="&amp;$B3)</f>
        <v>6</v>
      </c>
      <c r="E3" s="39">
        <f>DSUM(A19:I39,7,H2:I3)</f>
        <v>0</v>
      </c>
      <c r="F3" s="40"/>
      <c r="G3" s="41"/>
      <c r="H3" s="3" t="s">
        <v>174</v>
      </c>
      <c r="I3" s="3" t="s">
        <v>176</v>
      </c>
    </row>
    <row r="4" spans="1:9">
      <c r="A4" s="4">
        <v>2018</v>
      </c>
      <c r="B4" s="4">
        <v>2019</v>
      </c>
      <c r="C4" s="1">
        <f t="shared" ref="C4:C6" si="0">COUNTIFS($D$20:$D$39,"&gt;="&amp;A4,$D$20:$D$39,"&lt;="&amp;$B4)</f>
        <v>1</v>
      </c>
      <c r="H4" s="3"/>
      <c r="I4" s="3"/>
    </row>
    <row r="5" spans="1:9">
      <c r="A5" s="4">
        <v>2020</v>
      </c>
      <c r="B5" s="4">
        <v>2021</v>
      </c>
      <c r="C5" s="1">
        <f t="shared" si="0"/>
        <v>7</v>
      </c>
    </row>
    <row r="6" spans="1:9">
      <c r="A6" s="4">
        <v>2022</v>
      </c>
      <c r="B6" s="4">
        <v>2023</v>
      </c>
      <c r="C6" s="1">
        <f t="shared" si="0"/>
        <v>6</v>
      </c>
    </row>
    <row r="8" spans="1:9">
      <c r="A8" t="s">
        <v>24</v>
      </c>
      <c r="E8" t="s">
        <v>25</v>
      </c>
    </row>
    <row r="9" spans="1:9">
      <c r="A9" s="1" t="s">
        <v>26</v>
      </c>
      <c r="B9" s="2" t="s">
        <v>27</v>
      </c>
      <c r="E9" s="1"/>
      <c r="F9" s="2" t="s">
        <v>28</v>
      </c>
    </row>
    <row r="10" spans="1:9">
      <c r="A10" s="1" t="s">
        <v>29</v>
      </c>
      <c r="B10" s="5" cm="1">
        <f t="array" ref="B10">TRUNC(AVERAGE(IF(($A$20:$A$39=$A10),$G$20:$G$39)))</f>
        <v>1333333</v>
      </c>
      <c r="E10" s="2" t="s">
        <v>30</v>
      </c>
      <c r="F10" s="6" cm="1">
        <f t="array" ref="F10">SUM(IF((RIGHT($A$20:$A$39,2)=$E10)*IFERROR(FIND("판매",$A$20:$A$39)&gt;=1,FALSE),$G$20:$G$39))</f>
        <v>4000000</v>
      </c>
    </row>
    <row r="11" spans="1:9">
      <c r="A11" s="1" t="s">
        <v>31</v>
      </c>
      <c r="B11" s="5" cm="1">
        <f t="array" ref="B11">TRUNC(AVERAGE(IF(($A$20:$A$39=$A11),$G$20:$G$39)))</f>
        <v>1250000</v>
      </c>
      <c r="E11" s="2" t="s">
        <v>32</v>
      </c>
      <c r="F11" s="6" cm="1">
        <f t="array" ref="F11">SUM(IF((RIGHT($A$20:$A$39,2)=$E11)*IFERROR(FIND("판매",$A$20:$A$39)&gt;=1,FALSE),$G$20:$G$39))</f>
        <v>5000000</v>
      </c>
    </row>
    <row r="12" spans="1:9">
      <c r="A12" s="1" t="s">
        <v>33</v>
      </c>
      <c r="B12" s="5" cm="1">
        <f t="array" ref="B12">TRUNC(AVERAGE(IF(($A$20:$A$39=$A12),$G$20:$G$39)))</f>
        <v>1266666</v>
      </c>
      <c r="E12" s="2" t="s">
        <v>34</v>
      </c>
      <c r="F12" s="6" cm="1">
        <f t="array" ref="F12">SUM(IF((RIGHT($A$20:$A$39,2)=$E12)*IFERROR(FIND("판매",$A$20:$A$39)&gt;=1,FALSE),$G$20:$G$39))</f>
        <v>3800000</v>
      </c>
    </row>
    <row r="13" spans="1:9">
      <c r="A13" s="1" t="s">
        <v>35</v>
      </c>
      <c r="B13" s="5" cm="1">
        <f t="array" ref="B13">TRUNC(AVERAGE(IF(($A$20:$A$39=$A13),$G$20:$G$39)))</f>
        <v>1137500</v>
      </c>
    </row>
    <row r="14" spans="1:9">
      <c r="A14" s="1" t="s">
        <v>36</v>
      </c>
      <c r="B14" s="5" cm="1">
        <f t="array" ref="B14">TRUNC(AVERAGE(IF(($A$20:$A$39=$A14),$G$20:$G$39)))</f>
        <v>1233333</v>
      </c>
    </row>
    <row r="15" spans="1:9">
      <c r="A15" s="1" t="s">
        <v>37</v>
      </c>
      <c r="B15" s="5" cm="1">
        <f t="array" ref="B15">TRUNC(AVERAGE(IF(($A$20:$A$39=$A15),$G$20:$G$39)))</f>
        <v>1175000</v>
      </c>
    </row>
    <row r="18" spans="1:9">
      <c r="A18" t="s">
        <v>38</v>
      </c>
      <c r="H18" t="s">
        <v>39</v>
      </c>
      <c r="I18" s="7">
        <v>45170</v>
      </c>
    </row>
    <row r="19" spans="1:9">
      <c r="A19" s="8" t="s">
        <v>26</v>
      </c>
      <c r="B19" s="8" t="s">
        <v>40</v>
      </c>
      <c r="C19" s="8" t="s">
        <v>41</v>
      </c>
      <c r="D19" s="8" t="s">
        <v>22</v>
      </c>
      <c r="E19" s="2" t="s">
        <v>42</v>
      </c>
      <c r="F19" s="2" t="s">
        <v>43</v>
      </c>
      <c r="G19" s="8" t="s">
        <v>44</v>
      </c>
      <c r="H19" s="8" t="s">
        <v>45</v>
      </c>
      <c r="I19" s="2" t="s">
        <v>46</v>
      </c>
    </row>
    <row r="20" spans="1:9">
      <c r="A20" s="1" t="s">
        <v>29</v>
      </c>
      <c r="B20" s="1" t="s">
        <v>47</v>
      </c>
      <c r="C20" s="1" t="s">
        <v>48</v>
      </c>
      <c r="D20" s="9">
        <v>2012</v>
      </c>
      <c r="E20" s="1" t="str">
        <f>UPPER(REPLACE(C20,2,0,RIGHT(D20,2)))</f>
        <v>P1201</v>
      </c>
      <c r="F20" s="1" t="str" cm="1">
        <f t="array" ref="F20">_xlfn.IFS(LEFT(C20,1)="p","부장",LEFT(C20,1)="k","과장",LEFT(C20,1)="d","대리",LEFT(C20,1)="s","사원")</f>
        <v>부장</v>
      </c>
      <c r="G20" s="10">
        <v>1450000</v>
      </c>
      <c r="H20" s="10">
        <v>145000</v>
      </c>
      <c r="I20" s="1" cm="1">
        <f t="array" ref="I20">fn비고(D20)</f>
        <v>0</v>
      </c>
    </row>
    <row r="21" spans="1:9">
      <c r="A21" s="1" t="s">
        <v>37</v>
      </c>
      <c r="B21" s="1" t="s">
        <v>49</v>
      </c>
      <c r="C21" s="1" t="s">
        <v>50</v>
      </c>
      <c r="D21" s="9">
        <v>2020</v>
      </c>
      <c r="E21" s="1" t="str">
        <f t="shared" ref="E21:E39" si="1">UPPER(REPLACE(C21,2,0,RIGHT(D21,2)))</f>
        <v>K2012</v>
      </c>
      <c r="F21" s="1" t="str" cm="1">
        <f t="array" ref="F21">_xlfn.IFS(LEFT(C21,1)="p","부장",LEFT(C21,1)="k","과장",LEFT(C21,1)="d","대리",LEFT(C21,1)="s","사원")</f>
        <v>과장</v>
      </c>
      <c r="G21" s="10">
        <v>1350000</v>
      </c>
      <c r="H21" s="10">
        <v>67500</v>
      </c>
      <c r="I21" s="1"/>
    </row>
    <row r="22" spans="1:9">
      <c r="A22" s="1" t="s">
        <v>31</v>
      </c>
      <c r="B22" s="1" t="s">
        <v>51</v>
      </c>
      <c r="C22" s="1" t="s">
        <v>52</v>
      </c>
      <c r="D22" s="9">
        <v>2021</v>
      </c>
      <c r="E22" s="1" t="str">
        <f t="shared" si="1"/>
        <v>K2102</v>
      </c>
      <c r="F22" s="1" t="str" cm="1">
        <f t="array" ref="F22">_xlfn.IFS(LEFT(C22,1)="p","부장",LEFT(C22,1)="k","과장",LEFT(C22,1)="d","대리",LEFT(C22,1)="s","사원")</f>
        <v>과장</v>
      </c>
      <c r="G22" s="10">
        <v>1350000</v>
      </c>
      <c r="H22" s="10">
        <v>67500</v>
      </c>
      <c r="I22" s="1"/>
    </row>
    <row r="23" spans="1:9">
      <c r="A23" s="1" t="s">
        <v>35</v>
      </c>
      <c r="B23" s="1" t="s">
        <v>53</v>
      </c>
      <c r="C23" s="1" t="s">
        <v>54</v>
      </c>
      <c r="D23" s="9">
        <v>2020</v>
      </c>
      <c r="E23" s="1" t="str">
        <f t="shared" si="1"/>
        <v>K2034</v>
      </c>
      <c r="F23" s="1" t="str" cm="1">
        <f t="array" ref="F23">_xlfn.IFS(LEFT(C23,1)="p","부장",LEFT(C23,1)="k","과장",LEFT(C23,1)="d","대리",LEFT(C23,1)="s","사원")</f>
        <v>과장</v>
      </c>
      <c r="G23" s="10">
        <v>1350000</v>
      </c>
      <c r="H23" s="10">
        <v>67500</v>
      </c>
      <c r="I23" s="1"/>
    </row>
    <row r="24" spans="1:9">
      <c r="A24" s="1" t="s">
        <v>33</v>
      </c>
      <c r="B24" s="1" t="s">
        <v>55</v>
      </c>
      <c r="C24" s="1" t="s">
        <v>56</v>
      </c>
      <c r="D24" s="9">
        <v>2019</v>
      </c>
      <c r="E24" s="1" t="str">
        <f t="shared" si="1"/>
        <v>S1962</v>
      </c>
      <c r="F24" s="1" t="str" cm="1">
        <f t="array" ref="F24">_xlfn.IFS(LEFT(C24,1)="p","부장",LEFT(C24,1)="k","과장",LEFT(C24,1)="d","대리",LEFT(C24,1)="s","사원")</f>
        <v>사원</v>
      </c>
      <c r="G24" s="10">
        <v>1000000</v>
      </c>
      <c r="H24" s="10">
        <v>30000</v>
      </c>
      <c r="I24" s="1"/>
    </row>
    <row r="25" spans="1:9">
      <c r="A25" s="1" t="s">
        <v>36</v>
      </c>
      <c r="B25" s="1" t="s">
        <v>57</v>
      </c>
      <c r="C25" s="1" t="s">
        <v>58</v>
      </c>
      <c r="D25" s="9">
        <v>2021</v>
      </c>
      <c r="E25" s="1" t="str">
        <f t="shared" si="1"/>
        <v>K2123</v>
      </c>
      <c r="F25" s="1" t="str" cm="1">
        <f t="array" ref="F25">_xlfn.IFS(LEFT(C25,1)="p","부장",LEFT(C25,1)="k","과장",LEFT(C25,1)="d","대리",LEFT(C25,1)="s","사원")</f>
        <v>과장</v>
      </c>
      <c r="G25" s="10">
        <v>1350000</v>
      </c>
      <c r="H25" s="10">
        <v>67500</v>
      </c>
      <c r="I25" s="1"/>
    </row>
    <row r="26" spans="1:9">
      <c r="A26" s="1" t="s">
        <v>29</v>
      </c>
      <c r="B26" s="1" t="s">
        <v>59</v>
      </c>
      <c r="C26" s="1" t="s">
        <v>60</v>
      </c>
      <c r="D26" s="9">
        <v>2020</v>
      </c>
      <c r="E26" s="1" t="str">
        <f t="shared" si="1"/>
        <v>K2001</v>
      </c>
      <c r="F26" s="1" t="str" cm="1">
        <f t="array" ref="F26">_xlfn.IFS(LEFT(C26,1)="p","부장",LEFT(C26,1)="k","과장",LEFT(C26,1)="d","대리",LEFT(C26,1)="s","사원")</f>
        <v>과장</v>
      </c>
      <c r="G26" s="10">
        <v>1350000</v>
      </c>
      <c r="H26" s="10">
        <v>67500</v>
      </c>
      <c r="I26" s="1"/>
    </row>
    <row r="27" spans="1:9">
      <c r="A27" s="1" t="s">
        <v>35</v>
      </c>
      <c r="B27" s="1" t="s">
        <v>61</v>
      </c>
      <c r="C27" s="1" t="s">
        <v>62</v>
      </c>
      <c r="D27" s="9">
        <v>2015</v>
      </c>
      <c r="E27" s="1" t="str">
        <f t="shared" si="1"/>
        <v>D1509</v>
      </c>
      <c r="F27" s="1" t="str" cm="1">
        <f t="array" ref="F27">_xlfn.IFS(LEFT(C27,1)="p","부장",LEFT(C27,1)="k","과장",LEFT(C27,1)="d","대리",LEFT(C27,1)="s","사원")</f>
        <v>대리</v>
      </c>
      <c r="G27" s="10">
        <v>1200000</v>
      </c>
      <c r="H27" s="10">
        <v>84000</v>
      </c>
      <c r="I27" s="1"/>
    </row>
    <row r="28" spans="1:9">
      <c r="A28" s="1" t="s">
        <v>31</v>
      </c>
      <c r="B28" s="1" t="s">
        <v>63</v>
      </c>
      <c r="C28" s="1" t="s">
        <v>64</v>
      </c>
      <c r="D28" s="9">
        <v>2023</v>
      </c>
      <c r="E28" s="1" t="str">
        <f t="shared" si="1"/>
        <v>S2317</v>
      </c>
      <c r="F28" s="1" t="str" cm="1">
        <f t="array" ref="F28">_xlfn.IFS(LEFT(C28,1)="p","부장",LEFT(C28,1)="k","과장",LEFT(C28,1)="d","대리",LEFT(C28,1)="s","사원")</f>
        <v>사원</v>
      </c>
      <c r="G28" s="10">
        <v>1000000</v>
      </c>
      <c r="H28" s="10">
        <v>50000</v>
      </c>
      <c r="I28" s="1"/>
    </row>
    <row r="29" spans="1:9">
      <c r="A29" s="1" t="s">
        <v>33</v>
      </c>
      <c r="B29" s="1" t="s">
        <v>65</v>
      </c>
      <c r="C29" s="1" t="s">
        <v>66</v>
      </c>
      <c r="D29" s="9">
        <v>2007</v>
      </c>
      <c r="E29" s="1" t="str">
        <f t="shared" si="1"/>
        <v>P0703</v>
      </c>
      <c r="F29" s="1" t="str" cm="1">
        <f t="array" ref="F29">_xlfn.IFS(LEFT(C29,1)="p","부장",LEFT(C29,1)="k","과장",LEFT(C29,1)="d","대리",LEFT(C29,1)="s","사원")</f>
        <v>부장</v>
      </c>
      <c r="G29" s="10">
        <v>1450000</v>
      </c>
      <c r="H29" s="10">
        <v>101500</v>
      </c>
      <c r="I29" s="1"/>
    </row>
    <row r="30" spans="1:9">
      <c r="A30" s="1" t="s">
        <v>36</v>
      </c>
      <c r="B30" s="1" t="s">
        <v>67</v>
      </c>
      <c r="C30" s="1" t="s">
        <v>68</v>
      </c>
      <c r="D30" s="9">
        <v>2010</v>
      </c>
      <c r="E30" s="1" t="str">
        <f t="shared" si="1"/>
        <v>K1005</v>
      </c>
      <c r="F30" s="1" t="str" cm="1">
        <f t="array" ref="F30">_xlfn.IFS(LEFT(C30,1)="p","부장",LEFT(C30,1)="k","과장",LEFT(C30,1)="d","대리",LEFT(C30,1)="s","사원")</f>
        <v>과장</v>
      </c>
      <c r="G30" s="10">
        <v>1350000</v>
      </c>
      <c r="H30" s="10">
        <v>94500</v>
      </c>
      <c r="I30" s="1"/>
    </row>
    <row r="31" spans="1:9">
      <c r="A31" s="1" t="s">
        <v>29</v>
      </c>
      <c r="B31" s="1" t="s">
        <v>69</v>
      </c>
      <c r="C31" s="1" t="s">
        <v>70</v>
      </c>
      <c r="D31" s="9">
        <v>2022</v>
      </c>
      <c r="E31" s="1" t="str">
        <f t="shared" si="1"/>
        <v>D2201</v>
      </c>
      <c r="F31" s="1" t="str" cm="1">
        <f t="array" ref="F31">_xlfn.IFS(LEFT(C31,1)="p","부장",LEFT(C31,1)="k","과장",LEFT(C31,1)="d","대리",LEFT(C31,1)="s","사원")</f>
        <v>대리</v>
      </c>
      <c r="G31" s="10">
        <v>1200000</v>
      </c>
      <c r="H31" s="10">
        <v>60000</v>
      </c>
      <c r="I31" s="1"/>
    </row>
    <row r="32" spans="1:9">
      <c r="A32" s="1" t="s">
        <v>35</v>
      </c>
      <c r="B32" s="1" t="s">
        <v>71</v>
      </c>
      <c r="C32" s="1" t="s">
        <v>72</v>
      </c>
      <c r="D32" s="9">
        <v>2023</v>
      </c>
      <c r="E32" s="1" t="str">
        <f t="shared" si="1"/>
        <v>S2332</v>
      </c>
      <c r="F32" s="1" t="str" cm="1">
        <f t="array" ref="F32">_xlfn.IFS(LEFT(C32,1)="p","부장",LEFT(C32,1)="k","과장",LEFT(C32,1)="d","대리",LEFT(C32,1)="s","사원")</f>
        <v>사원</v>
      </c>
      <c r="G32" s="10">
        <v>1000000</v>
      </c>
      <c r="H32" s="10">
        <v>30000</v>
      </c>
      <c r="I32" s="1"/>
    </row>
    <row r="33" spans="1:9">
      <c r="A33" s="1" t="s">
        <v>31</v>
      </c>
      <c r="B33" s="1" t="s">
        <v>73</v>
      </c>
      <c r="C33" s="1" t="s">
        <v>74</v>
      </c>
      <c r="D33" s="9">
        <v>2010</v>
      </c>
      <c r="E33" s="1" t="str">
        <f t="shared" si="1"/>
        <v>P1002</v>
      </c>
      <c r="F33" s="1" t="str" cm="1">
        <f t="array" ref="F33">_xlfn.IFS(LEFT(C33,1)="p","부장",LEFT(C33,1)="k","과장",LEFT(C33,1)="d","대리",LEFT(C33,1)="s","사원")</f>
        <v>부장</v>
      </c>
      <c r="G33" s="10">
        <v>1450000</v>
      </c>
      <c r="H33" s="10">
        <v>101500</v>
      </c>
      <c r="I33" s="1"/>
    </row>
    <row r="34" spans="1:9">
      <c r="A34" s="1" t="s">
        <v>36</v>
      </c>
      <c r="B34" s="1" t="s">
        <v>75</v>
      </c>
      <c r="C34" s="1" t="s">
        <v>76</v>
      </c>
      <c r="D34" s="9">
        <v>2023</v>
      </c>
      <c r="E34" s="1" t="str">
        <f t="shared" si="1"/>
        <v>S2334</v>
      </c>
      <c r="F34" s="1" t="str" cm="1">
        <f t="array" ref="F34">_xlfn.IFS(LEFT(C34,1)="p","부장",LEFT(C34,1)="k","과장",LEFT(C34,1)="d","대리",LEFT(C34,1)="s","사원")</f>
        <v>사원</v>
      </c>
      <c r="G34" s="10">
        <v>1000000</v>
      </c>
      <c r="H34" s="10">
        <v>50000</v>
      </c>
      <c r="I34" s="1"/>
    </row>
    <row r="35" spans="1:9">
      <c r="A35" s="1" t="s">
        <v>33</v>
      </c>
      <c r="B35" s="1" t="s">
        <v>77</v>
      </c>
      <c r="C35" s="1" t="s">
        <v>78</v>
      </c>
      <c r="D35" s="9">
        <v>2021</v>
      </c>
      <c r="E35" s="1" t="str">
        <f t="shared" si="1"/>
        <v>K2103</v>
      </c>
      <c r="F35" s="1" t="str" cm="1">
        <f t="array" ref="F35">_xlfn.IFS(LEFT(C35,1)="p","부장",LEFT(C35,1)="k","과장",LEFT(C35,1)="d","대리",LEFT(C35,1)="s","사원")</f>
        <v>과장</v>
      </c>
      <c r="G35" s="10">
        <v>1350000</v>
      </c>
      <c r="H35" s="10">
        <v>67500</v>
      </c>
      <c r="I35" s="1"/>
    </row>
    <row r="36" spans="1:9">
      <c r="A36" s="1" t="s">
        <v>37</v>
      </c>
      <c r="B36" s="1" t="s">
        <v>79</v>
      </c>
      <c r="C36" s="1" t="s">
        <v>80</v>
      </c>
      <c r="D36" s="9">
        <v>2021</v>
      </c>
      <c r="E36" s="1" t="str">
        <f t="shared" si="1"/>
        <v>S2151</v>
      </c>
      <c r="F36" s="1" t="str" cm="1">
        <f t="array" ref="F36">_xlfn.IFS(LEFT(C36,1)="p","부장",LEFT(C36,1)="k","과장",LEFT(C36,1)="d","대리",LEFT(C36,1)="s","사원")</f>
        <v>사원</v>
      </c>
      <c r="G36" s="10">
        <v>1000000</v>
      </c>
      <c r="H36" s="10">
        <v>30000</v>
      </c>
      <c r="I36" s="1"/>
    </row>
    <row r="37" spans="1:9">
      <c r="A37" s="1" t="s">
        <v>31</v>
      </c>
      <c r="B37" s="1" t="s">
        <v>81</v>
      </c>
      <c r="C37" s="1" t="s">
        <v>82</v>
      </c>
      <c r="D37" s="9">
        <v>2022</v>
      </c>
      <c r="E37" s="1" t="str">
        <f t="shared" si="1"/>
        <v>D2220</v>
      </c>
      <c r="F37" s="1" t="str" cm="1">
        <f t="array" ref="F37">_xlfn.IFS(LEFT(C37,1)="p","부장",LEFT(C37,1)="k","과장",LEFT(C37,1)="d","대리",LEFT(C37,1)="s","사원")</f>
        <v>대리</v>
      </c>
      <c r="G37" s="10">
        <v>1200000</v>
      </c>
      <c r="H37" s="10">
        <v>36000</v>
      </c>
      <c r="I37" s="1"/>
    </row>
    <row r="38" spans="1:9">
      <c r="A38" s="1" t="s">
        <v>83</v>
      </c>
      <c r="B38" s="1" t="s">
        <v>84</v>
      </c>
      <c r="C38" s="1" t="s">
        <v>85</v>
      </c>
      <c r="D38" s="9">
        <v>2017</v>
      </c>
      <c r="E38" s="1" t="str">
        <f t="shared" si="1"/>
        <v>K1742</v>
      </c>
      <c r="F38" s="1" t="str" cm="1">
        <f t="array" ref="F38">_xlfn.IFS(LEFT(C38,1)="p","부장",LEFT(C38,1)="k","과장",LEFT(C38,1)="d","대리",LEFT(C38,1)="s","사원")</f>
        <v>과장</v>
      </c>
      <c r="G38" s="10">
        <v>1350000</v>
      </c>
      <c r="H38" s="10">
        <v>94500</v>
      </c>
      <c r="I38" s="1"/>
    </row>
    <row r="39" spans="1:9">
      <c r="A39" s="1" t="s">
        <v>35</v>
      </c>
      <c r="B39" s="1" t="s">
        <v>86</v>
      </c>
      <c r="C39" s="1" t="s">
        <v>87</v>
      </c>
      <c r="D39" s="9">
        <v>2023</v>
      </c>
      <c r="E39" s="1" t="str">
        <f t="shared" si="1"/>
        <v>S2325</v>
      </c>
      <c r="F39" s="1" t="str" cm="1">
        <f t="array" ref="F39">_xlfn.IFS(LEFT(C39,1)="p","부장",LEFT(C39,1)="k","과장",LEFT(C39,1)="d","대리",LEFT(C39,1)="s","사원")</f>
        <v>사원</v>
      </c>
      <c r="G39" s="10">
        <v>1000000</v>
      </c>
      <c r="H39" s="10">
        <v>50000</v>
      </c>
      <c r="I39" s="1"/>
    </row>
  </sheetData>
  <mergeCells count="2">
    <mergeCell ref="E2:G2"/>
    <mergeCell ref="E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1308A-39E1-4A41-82AB-001545DACBAF}">
  <dimension ref="A1:F11"/>
  <sheetViews>
    <sheetView workbookViewId="0">
      <selection activeCell="C5" sqref="C5"/>
    </sheetView>
  </sheetViews>
  <sheetFormatPr defaultRowHeight="17"/>
  <cols>
    <col min="3" max="6" width="9.9140625" customWidth="1"/>
  </cols>
  <sheetData>
    <row r="1" spans="1:6">
      <c r="A1" t="s">
        <v>0</v>
      </c>
      <c r="B1" t="s">
        <v>88</v>
      </c>
      <c r="C1" t="s">
        <v>90</v>
      </c>
      <c r="D1" t="s">
        <v>91</v>
      </c>
      <c r="E1" t="s">
        <v>92</v>
      </c>
      <c r="F1" t="s">
        <v>93</v>
      </c>
    </row>
    <row r="2" spans="1:6">
      <c r="A2" t="s">
        <v>181</v>
      </c>
      <c r="B2" t="s">
        <v>95</v>
      </c>
      <c r="C2">
        <v>76</v>
      </c>
      <c r="D2">
        <v>72</v>
      </c>
      <c r="E2">
        <v>100</v>
      </c>
      <c r="F2">
        <v>100</v>
      </c>
    </row>
    <row r="3" spans="1:6">
      <c r="A3" t="s">
        <v>94</v>
      </c>
      <c r="B3" t="s">
        <v>95</v>
      </c>
      <c r="C3">
        <v>52</v>
      </c>
      <c r="D3">
        <v>64</v>
      </c>
      <c r="E3">
        <v>70</v>
      </c>
      <c r="F3">
        <v>90</v>
      </c>
    </row>
    <row r="4" spans="1:6">
      <c r="A4" t="s">
        <v>182</v>
      </c>
      <c r="B4" t="s">
        <v>95</v>
      </c>
      <c r="C4">
        <v>40</v>
      </c>
      <c r="D4">
        <v>28</v>
      </c>
      <c r="E4">
        <v>0</v>
      </c>
      <c r="F4">
        <v>90</v>
      </c>
    </row>
    <row r="5" spans="1:6">
      <c r="A5" t="s">
        <v>183</v>
      </c>
      <c r="B5" t="s">
        <v>95</v>
      </c>
      <c r="C5">
        <v>40</v>
      </c>
      <c r="D5">
        <v>24</v>
      </c>
      <c r="E5">
        <v>80</v>
      </c>
      <c r="F5">
        <v>100</v>
      </c>
    </row>
    <row r="6" spans="1:6">
      <c r="A6" t="s">
        <v>102</v>
      </c>
      <c r="B6" t="s">
        <v>95</v>
      </c>
      <c r="C6">
        <v>52</v>
      </c>
      <c r="D6">
        <v>48</v>
      </c>
      <c r="E6">
        <v>0</v>
      </c>
      <c r="F6">
        <v>100</v>
      </c>
    </row>
    <row r="7" spans="1:6">
      <c r="A7" t="s">
        <v>103</v>
      </c>
      <c r="B7" t="s">
        <v>95</v>
      </c>
      <c r="C7">
        <v>64</v>
      </c>
      <c r="D7">
        <v>40</v>
      </c>
      <c r="E7">
        <v>90</v>
      </c>
      <c r="F7">
        <v>100</v>
      </c>
    </row>
    <row r="8" spans="1:6">
      <c r="A8" t="s">
        <v>184</v>
      </c>
      <c r="B8" t="s">
        <v>95</v>
      </c>
      <c r="C8">
        <v>52</v>
      </c>
      <c r="D8">
        <v>36</v>
      </c>
      <c r="E8">
        <v>80</v>
      </c>
      <c r="F8">
        <v>80</v>
      </c>
    </row>
    <row r="9" spans="1:6">
      <c r="A9" t="s">
        <v>112</v>
      </c>
      <c r="B9" t="s">
        <v>95</v>
      </c>
      <c r="C9">
        <v>68</v>
      </c>
      <c r="D9">
        <v>72</v>
      </c>
      <c r="E9">
        <v>100</v>
      </c>
      <c r="F9">
        <v>100</v>
      </c>
    </row>
    <row r="10" spans="1:6">
      <c r="A10" t="s">
        <v>106</v>
      </c>
      <c r="B10" t="s">
        <v>95</v>
      </c>
      <c r="C10">
        <v>64</v>
      </c>
      <c r="D10">
        <v>56</v>
      </c>
      <c r="E10">
        <v>90</v>
      </c>
      <c r="F10">
        <v>100</v>
      </c>
    </row>
    <row r="11" spans="1:6">
      <c r="A11" t="s">
        <v>107</v>
      </c>
      <c r="B11" t="s">
        <v>95</v>
      </c>
      <c r="C11">
        <v>68</v>
      </c>
      <c r="D11">
        <v>60</v>
      </c>
      <c r="E11">
        <v>100</v>
      </c>
      <c r="F11">
        <v>100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4:E8"/>
  <sheetViews>
    <sheetView workbookViewId="0">
      <selection activeCell="B5" sqref="B5"/>
    </sheetView>
  </sheetViews>
  <sheetFormatPr defaultRowHeight="17"/>
  <cols>
    <col min="1" max="1" width="8.9140625" bestFit="1" customWidth="1"/>
    <col min="2" max="5" width="14.5" bestFit="1" customWidth="1"/>
  </cols>
  <sheetData>
    <row r="4" spans="1:5">
      <c r="A4" s="47" t="s">
        <v>88</v>
      </c>
      <c r="B4" t="s">
        <v>177</v>
      </c>
      <c r="C4" t="s">
        <v>178</v>
      </c>
      <c r="D4" s="48" t="s">
        <v>179</v>
      </c>
      <c r="E4" t="s">
        <v>180</v>
      </c>
    </row>
    <row r="5" spans="1:5">
      <c r="A5" t="s">
        <v>95</v>
      </c>
      <c r="B5" s="48">
        <v>57.6</v>
      </c>
      <c r="C5" s="48">
        <v>50</v>
      </c>
      <c r="D5" s="48">
        <v>71</v>
      </c>
      <c r="E5" s="48">
        <v>96</v>
      </c>
    </row>
    <row r="6" spans="1:5">
      <c r="A6" t="s">
        <v>111</v>
      </c>
      <c r="B6" s="48">
        <v>57.333333333333336</v>
      </c>
      <c r="C6" s="48">
        <v>54</v>
      </c>
      <c r="D6" s="48">
        <v>89.166666666666671</v>
      </c>
      <c r="E6" s="48">
        <v>91.666666666666671</v>
      </c>
    </row>
    <row r="7" spans="1:5">
      <c r="A7" t="s">
        <v>98</v>
      </c>
      <c r="B7" s="48">
        <v>44</v>
      </c>
      <c r="C7" s="48">
        <v>47</v>
      </c>
      <c r="D7" s="48">
        <v>77.5</v>
      </c>
      <c r="E7" s="48">
        <v>91.25</v>
      </c>
    </row>
    <row r="8" spans="1:5">
      <c r="A8" t="s">
        <v>101</v>
      </c>
      <c r="B8" s="48">
        <v>56</v>
      </c>
      <c r="C8" s="48">
        <v>62.285714285714285</v>
      </c>
      <c r="D8" s="48">
        <v>90</v>
      </c>
      <c r="E8" s="48">
        <v>98.571428571428569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2:N19"/>
  <sheetViews>
    <sheetView workbookViewId="0">
      <selection activeCell="K7" sqref="K7"/>
    </sheetView>
  </sheetViews>
  <sheetFormatPr defaultRowHeight="17"/>
  <cols>
    <col min="4" max="8" width="9.83203125" customWidth="1"/>
  </cols>
  <sheetData>
    <row r="2" spans="1:8">
      <c r="A2" s="42" t="s">
        <v>0</v>
      </c>
      <c r="B2" s="42" t="s">
        <v>88</v>
      </c>
      <c r="C2" s="42" t="s">
        <v>43</v>
      </c>
      <c r="D2" s="42" t="s">
        <v>153</v>
      </c>
      <c r="E2" s="42"/>
      <c r="F2" s="42"/>
      <c r="G2" s="42"/>
      <c r="H2" s="42"/>
    </row>
    <row r="3" spans="1:8">
      <c r="A3" s="42"/>
      <c r="B3" s="42"/>
      <c r="C3" s="42"/>
      <c r="D3" s="34" t="s">
        <v>89</v>
      </c>
      <c r="E3" s="34" t="s">
        <v>90</v>
      </c>
      <c r="F3" s="34" t="s">
        <v>91</v>
      </c>
      <c r="G3" s="34" t="s">
        <v>92</v>
      </c>
      <c r="H3" s="34" t="s">
        <v>93</v>
      </c>
    </row>
    <row r="4" spans="1:8">
      <c r="A4" s="31" t="s">
        <v>94</v>
      </c>
      <c r="B4" s="32" t="s">
        <v>95</v>
      </c>
      <c r="C4" s="32" t="s">
        <v>96</v>
      </c>
      <c r="D4" s="11">
        <v>70</v>
      </c>
      <c r="E4" s="11">
        <v>52</v>
      </c>
      <c r="F4" s="11">
        <v>64</v>
      </c>
      <c r="G4" s="11">
        <v>92</v>
      </c>
      <c r="H4" s="33">
        <v>8</v>
      </c>
    </row>
    <row r="5" spans="1:8">
      <c r="A5" s="25" t="s">
        <v>112</v>
      </c>
      <c r="B5" s="24" t="s">
        <v>95</v>
      </c>
      <c r="C5" s="24" t="s">
        <v>96</v>
      </c>
      <c r="D5" s="26">
        <v>90</v>
      </c>
      <c r="E5" s="26">
        <v>68</v>
      </c>
      <c r="F5" s="26">
        <v>72</v>
      </c>
      <c r="G5" s="26">
        <v>69</v>
      </c>
      <c r="H5" s="27">
        <v>36</v>
      </c>
    </row>
    <row r="6" spans="1:8">
      <c r="A6" s="23" t="s">
        <v>102</v>
      </c>
      <c r="B6" s="24" t="s">
        <v>95</v>
      </c>
      <c r="C6" s="24" t="s">
        <v>99</v>
      </c>
      <c r="D6" s="26">
        <v>70</v>
      </c>
      <c r="E6" s="26">
        <v>52</v>
      </c>
      <c r="F6" s="26">
        <v>48</v>
      </c>
      <c r="G6" s="26">
        <v>83</v>
      </c>
      <c r="H6" s="27">
        <v>65</v>
      </c>
    </row>
    <row r="7" spans="1:8">
      <c r="A7" s="23" t="s">
        <v>103</v>
      </c>
      <c r="B7" s="24" t="s">
        <v>95</v>
      </c>
      <c r="C7" s="24" t="s">
        <v>99</v>
      </c>
      <c r="D7" s="26">
        <v>80</v>
      </c>
      <c r="E7" s="26">
        <v>64</v>
      </c>
      <c r="F7" s="26">
        <v>40</v>
      </c>
      <c r="G7" s="26">
        <v>0</v>
      </c>
      <c r="H7" s="27">
        <v>74</v>
      </c>
    </row>
    <row r="8" spans="1:8">
      <c r="A8" s="23" t="s">
        <v>106</v>
      </c>
      <c r="B8" s="24" t="s">
        <v>95</v>
      </c>
      <c r="C8" s="24" t="s">
        <v>99</v>
      </c>
      <c r="D8" s="26">
        <v>70</v>
      </c>
      <c r="E8" s="26">
        <v>64</v>
      </c>
      <c r="F8" s="26">
        <v>56</v>
      </c>
      <c r="G8" s="26">
        <v>40</v>
      </c>
      <c r="H8" s="27">
        <v>12</v>
      </c>
    </row>
    <row r="9" spans="1:8">
      <c r="A9" s="23" t="s">
        <v>107</v>
      </c>
      <c r="B9" s="24" t="s">
        <v>95</v>
      </c>
      <c r="C9" s="24" t="s">
        <v>99</v>
      </c>
      <c r="D9" s="26">
        <v>80</v>
      </c>
      <c r="E9" s="26">
        <v>68</v>
      </c>
      <c r="F9" s="26">
        <v>60</v>
      </c>
      <c r="G9" s="26">
        <v>75</v>
      </c>
      <c r="H9" s="27">
        <v>34</v>
      </c>
    </row>
    <row r="10" spans="1:8">
      <c r="A10" s="25" t="s">
        <v>108</v>
      </c>
      <c r="B10" s="24" t="s">
        <v>98</v>
      </c>
      <c r="C10" s="24" t="s">
        <v>96</v>
      </c>
      <c r="D10" s="26">
        <v>100</v>
      </c>
      <c r="E10" s="26">
        <v>72</v>
      </c>
      <c r="F10" s="26">
        <v>80</v>
      </c>
      <c r="G10" s="26">
        <v>83</v>
      </c>
      <c r="H10" s="27">
        <v>85</v>
      </c>
    </row>
    <row r="11" spans="1:8">
      <c r="A11" s="23" t="s">
        <v>97</v>
      </c>
      <c r="B11" s="24" t="s">
        <v>98</v>
      </c>
      <c r="C11" s="24" t="s">
        <v>99</v>
      </c>
      <c r="D11" s="26">
        <v>80</v>
      </c>
      <c r="E11" s="26">
        <v>56</v>
      </c>
      <c r="F11" s="26">
        <v>56</v>
      </c>
      <c r="G11" s="26">
        <v>89</v>
      </c>
      <c r="H11" s="27">
        <v>27</v>
      </c>
    </row>
    <row r="12" spans="1:8">
      <c r="A12" s="23" t="s">
        <v>104</v>
      </c>
      <c r="B12" s="24" t="s">
        <v>98</v>
      </c>
      <c r="C12" s="24" t="s">
        <v>99</v>
      </c>
      <c r="D12" s="26">
        <v>50</v>
      </c>
      <c r="E12" s="26">
        <v>0</v>
      </c>
      <c r="F12" s="26">
        <v>0</v>
      </c>
      <c r="G12" s="26">
        <v>93</v>
      </c>
      <c r="H12" s="27">
        <v>58</v>
      </c>
    </row>
    <row r="13" spans="1:8">
      <c r="A13" s="23" t="s">
        <v>105</v>
      </c>
      <c r="B13" s="24" t="s">
        <v>98</v>
      </c>
      <c r="C13" s="24" t="s">
        <v>99</v>
      </c>
      <c r="D13" s="26">
        <v>100</v>
      </c>
      <c r="E13" s="26">
        <v>32</v>
      </c>
      <c r="F13" s="26">
        <v>48</v>
      </c>
      <c r="G13" s="26">
        <v>76</v>
      </c>
      <c r="H13" s="27">
        <v>88</v>
      </c>
    </row>
    <row r="14" spans="1:8">
      <c r="A14" s="23" t="s">
        <v>100</v>
      </c>
      <c r="B14" s="24" t="s">
        <v>101</v>
      </c>
      <c r="C14" s="24" t="s">
        <v>99</v>
      </c>
      <c r="D14" s="26">
        <v>70</v>
      </c>
      <c r="E14" s="26">
        <v>48</v>
      </c>
      <c r="F14" s="26">
        <v>64</v>
      </c>
      <c r="G14" s="26">
        <v>54</v>
      </c>
      <c r="H14" s="27">
        <v>75</v>
      </c>
    </row>
    <row r="15" spans="1:8">
      <c r="A15" s="23" t="s">
        <v>109</v>
      </c>
      <c r="B15" s="24" t="s">
        <v>101</v>
      </c>
      <c r="C15" s="24" t="s">
        <v>99</v>
      </c>
      <c r="D15" s="26">
        <v>100</v>
      </c>
      <c r="E15" s="26">
        <v>36</v>
      </c>
      <c r="F15" s="26">
        <v>48</v>
      </c>
      <c r="G15" s="26">
        <v>82</v>
      </c>
      <c r="H15" s="27">
        <v>98</v>
      </c>
    </row>
    <row r="16" spans="1:8">
      <c r="A16" s="25" t="s">
        <v>113</v>
      </c>
      <c r="B16" s="24" t="s">
        <v>111</v>
      </c>
      <c r="C16" s="24" t="s">
        <v>96</v>
      </c>
      <c r="D16" s="26">
        <v>90</v>
      </c>
      <c r="E16" s="26">
        <v>64</v>
      </c>
      <c r="F16" s="26">
        <v>76</v>
      </c>
      <c r="G16" s="26">
        <v>62</v>
      </c>
      <c r="H16" s="27">
        <v>97</v>
      </c>
    </row>
    <row r="17" spans="1:14">
      <c r="A17" s="49" t="s">
        <v>110</v>
      </c>
      <c r="B17" s="28" t="s">
        <v>111</v>
      </c>
      <c r="C17" s="28" t="s">
        <v>99</v>
      </c>
      <c r="D17" s="29">
        <v>90</v>
      </c>
      <c r="E17" s="29">
        <v>48</v>
      </c>
      <c r="F17" s="29">
        <v>44</v>
      </c>
      <c r="G17" s="29">
        <v>19</v>
      </c>
      <c r="H17" s="30">
        <v>24</v>
      </c>
    </row>
    <row r="19" spans="1:14">
      <c r="N19" t="s">
        <v>154</v>
      </c>
    </row>
  </sheetData>
  <sortState xmlns:xlrd2="http://schemas.microsoft.com/office/spreadsheetml/2017/richdata2" ref="A4:H17">
    <sortCondition ref="B4:B17" customList="기술부,영업부,총무부,기획부"/>
    <sortCondition sortBy="cellColor" ref="A4:A17" dxfId="2"/>
  </sortState>
  <mergeCells count="4">
    <mergeCell ref="A2:A3"/>
    <mergeCell ref="B2:B3"/>
    <mergeCell ref="C2:C3"/>
    <mergeCell ref="D2:H2"/>
  </mergeCells>
  <phoneticPr fontId="2" type="noConversion"/>
  <dataValidations count="1">
    <dataValidation type="whole" allowBlank="1" showInputMessage="1" showErrorMessage="1" errorTitle="입력오류" error="다시 입력하세요!" promptTitle="점수입력" prompt="0~100에 해당하는 숫자만 입력 가능" sqref="D4:H17" xr:uid="{C4AD6B79-6BF4-4A87-A3E5-C757A0C627AA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G7"/>
  <sheetViews>
    <sheetView zoomScale="55" zoomScaleNormal="55" workbookViewId="0">
      <selection activeCell="J24" sqref="J24"/>
    </sheetView>
  </sheetViews>
  <sheetFormatPr defaultRowHeight="17"/>
  <cols>
    <col min="2" max="2" width="16.5" bestFit="1" customWidth="1"/>
    <col min="3" max="4" width="10.58203125" bestFit="1" customWidth="1"/>
    <col min="6" max="6" width="9.58203125" customWidth="1"/>
    <col min="7" max="7" width="9.5" bestFit="1" customWidth="1"/>
  </cols>
  <sheetData>
    <row r="1" spans="1:7" ht="17.5">
      <c r="B1" s="43" t="s">
        <v>114</v>
      </c>
      <c r="C1" s="43"/>
      <c r="D1" s="43"/>
      <c r="E1" s="43"/>
      <c r="F1" s="43"/>
      <c r="G1" s="11" t="s">
        <v>115</v>
      </c>
    </row>
    <row r="2" spans="1:7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</row>
    <row r="3" spans="1:7">
      <c r="A3" s="1" t="s">
        <v>123</v>
      </c>
      <c r="B3" s="1" t="s">
        <v>124</v>
      </c>
      <c r="C3" s="12">
        <v>384</v>
      </c>
      <c r="D3" s="12">
        <v>50</v>
      </c>
      <c r="E3" s="12">
        <v>434</v>
      </c>
      <c r="F3" s="13">
        <v>43.4</v>
      </c>
      <c r="G3" s="13">
        <v>477.4</v>
      </c>
    </row>
    <row r="4" spans="1:7">
      <c r="A4" s="1" t="s">
        <v>125</v>
      </c>
      <c r="B4" s="1" t="s">
        <v>126</v>
      </c>
      <c r="C4" s="12">
        <v>345</v>
      </c>
      <c r="D4" s="12">
        <v>89</v>
      </c>
      <c r="E4" s="12">
        <v>434</v>
      </c>
      <c r="F4" s="13">
        <v>43.4</v>
      </c>
      <c r="G4" s="13">
        <v>477.4</v>
      </c>
    </row>
    <row r="5" spans="1:7">
      <c r="A5" s="1" t="s">
        <v>127</v>
      </c>
      <c r="B5" s="1" t="s">
        <v>128</v>
      </c>
      <c r="C5" s="12">
        <v>259</v>
      </c>
      <c r="D5" s="12">
        <v>38</v>
      </c>
      <c r="E5" s="12">
        <v>297</v>
      </c>
      <c r="F5" s="13">
        <v>29.7</v>
      </c>
      <c r="G5" s="13">
        <v>326.7</v>
      </c>
    </row>
    <row r="6" spans="1:7">
      <c r="A6" s="1" t="s">
        <v>129</v>
      </c>
      <c r="B6" s="1" t="s">
        <v>130</v>
      </c>
      <c r="C6" s="12">
        <v>250</v>
      </c>
      <c r="D6" s="12">
        <v>43</v>
      </c>
      <c r="E6" s="12">
        <v>293</v>
      </c>
      <c r="F6" s="13">
        <v>29.3</v>
      </c>
      <c r="G6" s="13">
        <v>322.3</v>
      </c>
    </row>
    <row r="7" spans="1:7">
      <c r="A7" s="1" t="s">
        <v>129</v>
      </c>
      <c r="B7" s="1" t="s">
        <v>131</v>
      </c>
      <c r="C7" s="12">
        <v>245</v>
      </c>
      <c r="D7" s="12">
        <v>40</v>
      </c>
      <c r="E7" s="12">
        <v>285</v>
      </c>
      <c r="F7" s="13">
        <v>28.5</v>
      </c>
      <c r="G7" s="13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D6"/>
  <sheetViews>
    <sheetView workbookViewId="0">
      <selection activeCell="J9" sqref="J9"/>
    </sheetView>
  </sheetViews>
  <sheetFormatPr defaultRowHeight="17"/>
  <cols>
    <col min="1" max="1" width="11" bestFit="1" customWidth="1"/>
    <col min="4" max="4" width="11" bestFit="1" customWidth="1"/>
  </cols>
  <sheetData>
    <row r="1" spans="1:4" ht="17.5" thickBot="1">
      <c r="A1" s="44" t="s">
        <v>132</v>
      </c>
      <c r="B1" s="45"/>
      <c r="C1" s="45"/>
      <c r="D1" s="46"/>
    </row>
    <row r="2" spans="1:4" ht="17.5" thickBot="1">
      <c r="A2" s="14" t="s">
        <v>133</v>
      </c>
      <c r="B2" s="15" t="s">
        <v>134</v>
      </c>
      <c r="C2" s="16" t="s">
        <v>135</v>
      </c>
      <c r="D2" s="17" t="s">
        <v>136</v>
      </c>
    </row>
    <row r="3" spans="1:4">
      <c r="A3" s="18" t="s">
        <v>137</v>
      </c>
      <c r="B3" s="50">
        <v>120</v>
      </c>
      <c r="C3" s="51">
        <v>108</v>
      </c>
      <c r="D3" s="52">
        <f>C3/B3</f>
        <v>0.9</v>
      </c>
    </row>
    <row r="4" spans="1:4">
      <c r="A4" s="19" t="s">
        <v>138</v>
      </c>
      <c r="B4" s="53">
        <v>140</v>
      </c>
      <c r="C4" s="54">
        <v>77</v>
      </c>
      <c r="D4" s="55">
        <f>C4/B4</f>
        <v>0.55000000000000004</v>
      </c>
    </row>
    <row r="5" spans="1:4">
      <c r="A5" s="19" t="s">
        <v>139</v>
      </c>
      <c r="B5" s="53">
        <v>115</v>
      </c>
      <c r="C5" s="54">
        <v>125</v>
      </c>
      <c r="D5" s="55">
        <f>C5/B5</f>
        <v>1.0869565217391304</v>
      </c>
    </row>
    <row r="6" spans="1:4" ht="17.5" thickBot="1">
      <c r="A6" s="20" t="s">
        <v>140</v>
      </c>
      <c r="B6" s="56">
        <v>90</v>
      </c>
      <c r="C6" s="57">
        <v>72</v>
      </c>
      <c r="D6" s="58">
        <f>C6/B6</f>
        <v>0.8</v>
      </c>
    </row>
  </sheetData>
  <mergeCells count="1">
    <mergeCell ref="A1:D1"/>
  </mergeCells>
  <phoneticPr fontId="2" type="noConversion"/>
  <conditionalFormatting sqref="D3:D6">
    <cfRule type="top10" dxfId="0" priority="1" percent="1" rank="100"/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H9"/>
  <sheetViews>
    <sheetView workbookViewId="0"/>
  </sheetViews>
  <sheetFormatPr defaultRowHeight="17"/>
  <sheetData>
    <row r="1" spans="1:8">
      <c r="A1" t="s">
        <v>141</v>
      </c>
    </row>
    <row r="3" spans="1:8">
      <c r="A3" s="21" t="s">
        <v>142</v>
      </c>
      <c r="B3" s="21" t="s">
        <v>143</v>
      </c>
      <c r="C3" s="21" t="s">
        <v>144</v>
      </c>
      <c r="D3" s="21" t="s">
        <v>145</v>
      </c>
      <c r="G3" s="21" t="s">
        <v>143</v>
      </c>
      <c r="H3" s="21" t="s">
        <v>146</v>
      </c>
    </row>
    <row r="4" spans="1:8">
      <c r="A4">
        <v>1</v>
      </c>
      <c r="B4" t="s">
        <v>147</v>
      </c>
      <c r="C4">
        <v>10</v>
      </c>
      <c r="D4" s="22">
        <v>130000</v>
      </c>
      <c r="G4" t="s">
        <v>148</v>
      </c>
      <c r="H4">
        <v>15000</v>
      </c>
    </row>
    <row r="5" spans="1:8">
      <c r="A5">
        <v>2</v>
      </c>
      <c r="B5" t="s">
        <v>149</v>
      </c>
      <c r="C5">
        <v>8</v>
      </c>
      <c r="D5" s="22">
        <v>88000</v>
      </c>
      <c r="G5" t="s">
        <v>150</v>
      </c>
      <c r="H5">
        <v>14000</v>
      </c>
    </row>
    <row r="6" spans="1:8">
      <c r="A6">
        <v>3</v>
      </c>
      <c r="B6" t="s">
        <v>151</v>
      </c>
      <c r="C6">
        <v>13</v>
      </c>
      <c r="D6" s="22">
        <v>156000</v>
      </c>
      <c r="G6" t="s">
        <v>147</v>
      </c>
      <c r="H6">
        <v>13000</v>
      </c>
    </row>
    <row r="7" spans="1:8">
      <c r="G7" t="s">
        <v>151</v>
      </c>
      <c r="H7">
        <v>12000</v>
      </c>
    </row>
    <row r="8" spans="1:8">
      <c r="G8" t="s">
        <v>149</v>
      </c>
      <c r="H8">
        <v>11000</v>
      </c>
    </row>
    <row r="9" spans="1:8">
      <c r="G9" t="s">
        <v>152</v>
      </c>
      <c r="H9">
        <v>10000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등록">
          <controlPr defaultSize="0" autoLine="0" autoPict="0" r:id="rId4">
            <anchor moveWithCells="1">
              <from>
                <xdr:col>4</xdr:col>
                <xdr:colOff>450850</xdr:colOff>
                <xdr:row>0</xdr:row>
                <xdr:rowOff>209550</xdr:rowOff>
              </from>
              <to>
                <xdr:col>5</xdr:col>
                <xdr:colOff>603250</xdr:colOff>
                <xdr:row>3</xdr:row>
                <xdr:rowOff>146050</xdr:rowOff>
              </to>
            </anchor>
          </controlPr>
        </control>
      </mc:Choice>
      <mc:Fallback>
        <control shapeId="716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</vt:lpstr>
      <vt:lpstr>계산작업</vt:lpstr>
      <vt:lpstr>기술부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최지혜</cp:lastModifiedBy>
  <dcterms:created xsi:type="dcterms:W3CDTF">2023-05-11T11:47:16Z</dcterms:created>
  <dcterms:modified xsi:type="dcterms:W3CDTF">2024-11-14T08:01:18Z</dcterms:modified>
</cp:coreProperties>
</file>