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3 유화영\"/>
    </mc:Choice>
  </mc:AlternateContent>
  <xr:revisionPtr revIDLastSave="0" documentId="8_{492AD573-ACBE-4E44-9CA4-E1FE02D1772C}" xr6:coauthVersionLast="47" xr6:coauthVersionMax="47" xr10:uidLastSave="{00000000-0000-0000-0000-000000000000}"/>
  <bookViews>
    <workbookView xWindow="-108" yWindow="-108" windowWidth="23256" windowHeight="12456" tabRatio="86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IF" hidden="1" xlm="1">#NAME?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5" i="4"/>
  <c r="J26" i="4"/>
  <c r="J16" i="4"/>
  <c r="D30" i="4"/>
  <c r="E5" i="7"/>
  <c r="E6" i="7"/>
  <c r="E7" i="7"/>
  <c r="E8" i="7"/>
  <c r="E9" i="7"/>
  <c r="E10" i="7"/>
  <c r="E11" i="7"/>
  <c r="E12" i="7"/>
  <c r="E13" i="7"/>
  <c r="E4" i="7"/>
  <c r="G26" i="5"/>
  <c r="G24" i="5"/>
  <c r="F24" i="5"/>
  <c r="E24" i="5"/>
  <c r="D24" i="5"/>
  <c r="C24" i="5"/>
  <c r="G14" i="5"/>
  <c r="F14" i="5"/>
  <c r="F26" i="5" s="1"/>
  <c r="E14" i="5"/>
  <c r="E26" i="5" s="1"/>
  <c r="D14" i="5"/>
  <c r="D26" i="5" s="1"/>
  <c r="C14" i="5"/>
  <c r="C26" i="5" s="1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  <c r="H13" i="5"/>
  <c r="H23" i="5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<sst xmlns="http://schemas.openxmlformats.org/spreadsheetml/2006/main" count="347" uniqueCount="263">
  <si>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</si>
  <si>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</si>
  <si>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</si>
  <si>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</si>
  <si>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</si>
  <si>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</si>
  <si>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</si>
  <si>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</si>
  <si>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</si>
  <si>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</si>
  <si>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</si>
  <si>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</si>
  <si>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</si>
  <si>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</si>
  <si>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</si>
  <si>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</si>
  <si>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</si>
  <si>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</si>
  <si>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</si>
  <si>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</si>
  <si>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</si>
  <si>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</si>
  <si>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</si>
  <si>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</si>
  <si>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</si>
  <si>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</si>
  <si>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</si>
  <si>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</si>
  <si>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</si>
  <si>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</si>
  <si>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</si>
  <si>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</si>
  <si>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</si>
  <si>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</si>
  <si>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</si>
  <si>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</si>
  <si>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</si>
  <si>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</si>
  <si>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</si>
  <si>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</si>
  <si>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</si>
  <si>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</si>
  <si>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</si>
  <si>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</si>
  <si>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</si>
  <si>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</si>
  <si>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</si>
  <si>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</si>
  <si>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</si>
  <si>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</si>
  <si>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</si>
  <si>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</si>
  <si>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</si>
  <si>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</si>
  <si>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</si>
  <si>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</si>
  <si>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</si>
  <si>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</si>
  <si>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</si>
  <si>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</si>
  <si>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</si>
  <si>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</si>
  <si>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</si>
  <si>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</si>
  <si>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</si>
  <si>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</si>
  <si>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</si>
  <si>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</si>
  <si>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</si>
  <si>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</si>
  <si>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</si>
  <si>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</si>
  <si>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</si>
  <si>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</si>
  <si>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</si>
  <si>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</si>
  <si>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</si>
  <si>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</si>
  <si>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</si>
  <si>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</si>
  <si>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</si>
  <si>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</si>
  <si>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</si>
  <si>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</si>
  <si>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</si>
  <si>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</si>
  <si>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</si>
  <si>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</si>
  <si>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</si>
  <si>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</si>
  <si>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</si>
  <si>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</si>
  <si>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</si>
  <si>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</si>
  <si>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</si>
  <si>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</si>
  <si>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</si>
  <si>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</si>
  <si>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</si>
  <si>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</si>
  <si>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</si>
  <si>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</si>
  <si>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</si>
  <si>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</si>
  <si>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</si>
  <si>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</si>
  <si>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</si>
  <si>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</si>
  <si>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</si>
  <si>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</si>
  <si>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</si>
  <si>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</si>
  <si>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</si>
  <si>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</si>
  <si>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</si>
  <si>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</si>
  <si>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</si>
  <si>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</si>
  <si>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</si>
  <si>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</si>
  <si>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</si>
  <si>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</si>
  <si>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</si>
  <si>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</si>
  <si>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</si>
  <si>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</si>
  <si>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</si>
  <si>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</si>
  <si>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</si>
  <si>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</si>
  <si>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</si>
  <si>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</si>
  <si>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</si>
  <si>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</si>
  <si>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</si>
  <si>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</si>
  <si>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</si>
  <si>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</si>
  <si>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</si>
  <si>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</si>
  <si>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</si>
  <si>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</si>
  <si>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</si>
  <si>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</si>
  <si>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</si>
  <si>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</si>
  <si>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</si>
  <si>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</si>
  <si>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</si>
  <si>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</si>
  <si>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</si>
  <si>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</si>
  <si>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</si>
  <si>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</si>
  <si>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</si>
  <si>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</si>
  <si>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</si>
  <si>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</si>
  <si>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</si>
  <si>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</si>
  <si>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</si>
  <si>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</si>
  <si>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</si>
  <si>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</si>
  <si>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</si>
  <si>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</si>
  <si>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</si>
  <si>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</si>
  <si>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</si>
  <si>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</si>
  <si>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</si>
  <si>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</si>
  <si>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</si>
  <si>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</si>
  <si>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</si>
  <si>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</si>
  <si>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</si>
  <si>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</si>
  <si>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</si>
  <si>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</si>
  <si>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</si>
  <si>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</si>
  <si>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</si>
  <si>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</si>
  <si>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</si>
  <si>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</si>
  <si>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</si>
  <si>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</si>
  <si>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</si>
  <si>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</si>
  <si>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</si>
  <si>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</si>
  <si>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</si>
  <si>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</si>
  <si>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</si>
  <si>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</si>
  <si>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</si>
  <si>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</si>
  <si>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</si>
  <si>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</si>
  <si>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</si>
  <si>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</si>
  <si>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</si>
  <si>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</si>
  <si>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</si>
  <si>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</si>
  <si>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</si>
  <si>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</si>
  <si>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</si>
  <si>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</si>
  <si>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</si>
  <si>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</si>
  <si>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</si>
  <si>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</si>
  <si>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</si>
  <si>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</si>
  <si>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</si>
  <si>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</si>
  <si>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</si>
  <si>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</si>
  <si>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</si>
  <si>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CMK-06</t>
    <phoneticPr fontId="1" type="noConversion"/>
  </si>
  <si>
    <t>CMK-99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</si>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</sst>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10" xfId="2" applyFont="1" applyBorder="1">
      <alignment vertical="center"/>
    </xf>
    <xf numFmtId="0" fontId="0" fillId="0" borderId="11" xfId="0" applyBorder="1" applyAlignment="1">
      <alignment horizontal="center" vertical="center"/>
    </xf>
    <xf numFmtId="31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9" fontId="0" fillId="0" borderId="13" xfId="2" applyFont="1" applyBorder="1">
      <alignment vertical="center"/>
    </xf>
    <xf numFmtId="9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헬멧</c:v>
                      </c:pt>
                      <c:pt idx="3">
                        <c:v>장갑</c:v>
                      </c:pt>
                      <c:pt idx="4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차트작업!$C$4:$C$8</c15:sqref>
                        </c15:formulaRef>
                      </c:ext>
                    </c:extLst>
                    <c:numCache>
                      <c:formatCode>#,##0_ </c:formatCode>
                      <c:ptCount val="5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40000</c:v>
                      </c:pt>
                      <c:pt idx="3">
                        <c:v>25000</c:v>
                      </c:pt>
                      <c:pt idx="4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  <c:pt idx="4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76080"/>
        <c:axId val="424289040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424289040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4276080"/>
        <c:crosses val="max"/>
        <c:crossBetween val="between"/>
        <c:majorUnit val="2000000"/>
      </c:valAx>
      <c:catAx>
        <c:axId val="42427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428904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65FD213-42C8-A9E6-55C5-48C5F500CD09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유정조" refreshedDate="45845.74467349537" createdVersion="8" refreshedVersion="8" minRefreshableVersion="3" recordCount="12" xr:uid="{9A0BC434-0F98-4C3B-82BF-40EC41E6D7AF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96D6A0-13DA-4E70-9C02-37F9BA3F3005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A4ADCC-F50B-4AFF-AD37-38BFB5C3795C}" name="표1" displayName="표1" ref="A3:H26" totalsRowShown="0" headerRowDxfId="0" dataDxfId="1" headerRowBorderDxfId="10" tableBorderDxfId="11">
  <autoFilter ref="A3:H26" xr:uid="{AEA4ADCC-F50B-4AFF-AD37-38BFB5C3795C}"/>
  <tableColumns count="8">
    <tableColumn id="1" xr3:uid="{012C0FA9-4A32-49C1-8213-8A42DBAA5847}" name="성명" dataDxfId="9"/>
    <tableColumn id="2" xr3:uid="{30EC0F5D-03C8-40C5-B8B9-6E6B5FA12E1E}" name="성별" dataDxfId="8"/>
    <tableColumn id="3" xr3:uid="{BFD1EDC5-1195-456B-8912-B28B25ECD9BB}" name="국어" dataDxfId="7"/>
    <tableColumn id="4" xr3:uid="{DEFF4F84-F60D-4878-B8CB-389B1435645A}" name="영어" dataDxfId="6"/>
    <tableColumn id="5" xr3:uid="{8B7A78CF-5CBB-4ED3-A1E4-42D89736FA58}" name="수학" dataDxfId="5"/>
    <tableColumn id="6" xr3:uid="{C6493567-59A1-460B-B772-38A22CC731EF}" name="과학" dataDxfId="4"/>
    <tableColumn id="7" xr3:uid="{8F054C80-EE59-4400-AA46-B79F0AFF1498}" name="사회" dataDxfId="3"/>
    <tableColumn id="8" xr3:uid="{F28C977A-C028-4A7E-9989-3CE37E08E9B3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4">
      <c r="A4" s="1" t="s">
        <v>211</v>
      </c>
      <c r="B4" s="1" t="s">
        <v>217</v>
      </c>
      <c r="C4" s="1" t="s">
        <v>223</v>
      </c>
      <c r="D4" s="1" t="s">
        <v>227</v>
      </c>
      <c r="E4" s="2">
        <v>1500</v>
      </c>
      <c r="F4" s="1" t="s">
        <v>233</v>
      </c>
    </row>
    <row r="5" spans="1:6" x14ac:dyDescent="0.4">
      <c r="A5" s="1" t="s">
        <v>212</v>
      </c>
      <c r="B5" s="1" t="s">
        <v>218</v>
      </c>
      <c r="C5" s="1" t="s">
        <v>224</v>
      </c>
      <c r="D5" s="1" t="s">
        <v>228</v>
      </c>
      <c r="E5" s="2">
        <v>2000</v>
      </c>
      <c r="F5" s="1" t="s">
        <v>234</v>
      </c>
    </row>
    <row r="6" spans="1:6" x14ac:dyDescent="0.4">
      <c r="A6" s="1" t="s">
        <v>213</v>
      </c>
      <c r="B6" s="1" t="s">
        <v>219</v>
      </c>
      <c r="C6" s="1" t="s">
        <v>225</v>
      </c>
      <c r="D6" s="1" t="s">
        <v>229</v>
      </c>
      <c r="E6" s="2">
        <v>3520</v>
      </c>
      <c r="F6" s="1" t="s">
        <v>234</v>
      </c>
    </row>
    <row r="7" spans="1:6" x14ac:dyDescent="0.4">
      <c r="A7" s="1" t="s">
        <v>214</v>
      </c>
      <c r="B7" s="1" t="s">
        <v>220</v>
      </c>
      <c r="C7" s="1" t="s">
        <v>226</v>
      </c>
      <c r="D7" s="1" t="s">
        <v>230</v>
      </c>
      <c r="E7" s="2">
        <v>1000</v>
      </c>
      <c r="F7" s="1" t="s">
        <v>235</v>
      </c>
    </row>
    <row r="8" spans="1:6" x14ac:dyDescent="0.4">
      <c r="A8" s="1" t="s">
        <v>215</v>
      </c>
      <c r="B8" s="1" t="s">
        <v>222</v>
      </c>
      <c r="C8" s="1" t="s">
        <v>223</v>
      </c>
      <c r="D8" s="1" t="s">
        <v>231</v>
      </c>
      <c r="E8" s="2">
        <v>800</v>
      </c>
      <c r="F8" s="1" t="s">
        <v>233</v>
      </c>
    </row>
    <row r="9" spans="1:6" x14ac:dyDescent="0.4">
      <c r="A9" s="1" t="s">
        <v>216</v>
      </c>
      <c r="B9" s="1" t="s">
        <v>221</v>
      </c>
      <c r="C9" s="1" t="s">
        <v>225</v>
      </c>
      <c r="D9" s="1" t="s">
        <v>232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sqref="A1:G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x14ac:dyDescent="0.4">
      <c r="A1" t="s">
        <v>89</v>
      </c>
    </row>
    <row r="2" spans="1:7" ht="18" thickBot="1" x14ac:dyDescent="0.45"/>
    <row r="3" spans="1:7" x14ac:dyDescent="0.4">
      <c r="A3" s="20" t="s">
        <v>90</v>
      </c>
      <c r="B3" s="21" t="s">
        <v>91</v>
      </c>
      <c r="C3" s="21" t="s">
        <v>92</v>
      </c>
      <c r="D3" s="21" t="s">
        <v>93</v>
      </c>
      <c r="E3" s="21" t="s">
        <v>94</v>
      </c>
      <c r="F3" s="21" t="s">
        <v>236</v>
      </c>
      <c r="G3" s="22" t="s">
        <v>95</v>
      </c>
    </row>
    <row r="4" spans="1:7" x14ac:dyDescent="0.4">
      <c r="A4" s="23" t="s">
        <v>96</v>
      </c>
      <c r="B4" s="18">
        <v>45509</v>
      </c>
      <c r="C4" s="6" t="s">
        <v>97</v>
      </c>
      <c r="D4" s="19">
        <v>1200</v>
      </c>
      <c r="E4" s="19">
        <v>1500</v>
      </c>
      <c r="F4" s="19">
        <v>1435</v>
      </c>
      <c r="G4" s="24">
        <f t="shared" ref="G4:G15" si="0">F4/E4</f>
        <v>0.95666666666666667</v>
      </c>
    </row>
    <row r="5" spans="1:7" x14ac:dyDescent="0.4">
      <c r="A5" s="23"/>
      <c r="B5" s="18">
        <v>45509</v>
      </c>
      <c r="C5" s="6" t="s">
        <v>98</v>
      </c>
      <c r="D5" s="19">
        <v>1200</v>
      </c>
      <c r="E5" s="19">
        <v>1500</v>
      </c>
      <c r="F5" s="19">
        <v>1518</v>
      </c>
      <c r="G5" s="24">
        <f t="shared" si="0"/>
        <v>1.012</v>
      </c>
    </row>
    <row r="6" spans="1:7" x14ac:dyDescent="0.4">
      <c r="A6" s="23"/>
      <c r="B6" s="18">
        <v>45509</v>
      </c>
      <c r="C6" s="6" t="s">
        <v>99</v>
      </c>
      <c r="D6" s="19">
        <v>2000</v>
      </c>
      <c r="E6" s="19">
        <v>1200</v>
      </c>
      <c r="F6" s="19">
        <v>1352</v>
      </c>
      <c r="G6" s="24">
        <f t="shared" si="0"/>
        <v>1.1266666666666667</v>
      </c>
    </row>
    <row r="7" spans="1:7" x14ac:dyDescent="0.4">
      <c r="A7" s="23" t="s">
        <v>100</v>
      </c>
      <c r="B7" s="18">
        <v>45510</v>
      </c>
      <c r="C7" s="6" t="s">
        <v>97</v>
      </c>
      <c r="D7" s="19">
        <v>2500</v>
      </c>
      <c r="E7" s="19">
        <v>1000</v>
      </c>
      <c r="F7" s="19">
        <v>1240</v>
      </c>
      <c r="G7" s="24">
        <f t="shared" si="0"/>
        <v>1.24</v>
      </c>
    </row>
    <row r="8" spans="1:7" x14ac:dyDescent="0.4">
      <c r="A8" s="23"/>
      <c r="B8" s="18">
        <v>45510</v>
      </c>
      <c r="C8" s="6" t="s">
        <v>98</v>
      </c>
      <c r="D8" s="19">
        <v>3000</v>
      </c>
      <c r="E8" s="19">
        <v>800</v>
      </c>
      <c r="F8" s="19">
        <v>786</v>
      </c>
      <c r="G8" s="24">
        <f t="shared" si="0"/>
        <v>0.98250000000000004</v>
      </c>
    </row>
    <row r="9" spans="1:7" x14ac:dyDescent="0.4">
      <c r="A9" s="23"/>
      <c r="B9" s="18">
        <v>45510</v>
      </c>
      <c r="C9" s="6" t="s">
        <v>99</v>
      </c>
      <c r="D9" s="19">
        <v>1800</v>
      </c>
      <c r="E9" s="19">
        <v>1400</v>
      </c>
      <c r="F9" s="19">
        <v>1385</v>
      </c>
      <c r="G9" s="24">
        <f t="shared" si="0"/>
        <v>0.98928571428571432</v>
      </c>
    </row>
    <row r="10" spans="1:7" x14ac:dyDescent="0.4">
      <c r="A10" s="23" t="s">
        <v>101</v>
      </c>
      <c r="B10" s="18">
        <v>45511</v>
      </c>
      <c r="C10" s="6" t="s">
        <v>97</v>
      </c>
      <c r="D10" s="19">
        <v>1500</v>
      </c>
      <c r="E10" s="19">
        <v>1300</v>
      </c>
      <c r="F10" s="19">
        <v>1389</v>
      </c>
      <c r="G10" s="24">
        <f t="shared" si="0"/>
        <v>1.0684615384615384</v>
      </c>
    </row>
    <row r="11" spans="1:7" x14ac:dyDescent="0.4">
      <c r="A11" s="23"/>
      <c r="B11" s="18">
        <v>45511</v>
      </c>
      <c r="C11" s="6" t="s">
        <v>98</v>
      </c>
      <c r="D11" s="19">
        <v>1150</v>
      </c>
      <c r="E11" s="19">
        <v>1600</v>
      </c>
      <c r="F11" s="19">
        <v>1579</v>
      </c>
      <c r="G11" s="24">
        <f t="shared" si="0"/>
        <v>0.98687499999999995</v>
      </c>
    </row>
    <row r="12" spans="1:7" x14ac:dyDescent="0.4">
      <c r="A12" s="23"/>
      <c r="B12" s="18">
        <v>45511</v>
      </c>
      <c r="C12" s="6" t="s">
        <v>99</v>
      </c>
      <c r="D12" s="19">
        <v>1000</v>
      </c>
      <c r="E12" s="19">
        <v>2000</v>
      </c>
      <c r="F12" s="19">
        <v>2168</v>
      </c>
      <c r="G12" s="24">
        <f t="shared" si="0"/>
        <v>1.0840000000000001</v>
      </c>
    </row>
    <row r="13" spans="1:7" x14ac:dyDescent="0.4">
      <c r="A13" s="23" t="s">
        <v>102</v>
      </c>
      <c r="B13" s="18">
        <v>45512</v>
      </c>
      <c r="C13" s="6" t="s">
        <v>97</v>
      </c>
      <c r="D13" s="19">
        <v>950</v>
      </c>
      <c r="E13" s="19">
        <v>2500</v>
      </c>
      <c r="F13" s="19">
        <v>2579</v>
      </c>
      <c r="G13" s="24">
        <f t="shared" si="0"/>
        <v>1.0316000000000001</v>
      </c>
    </row>
    <row r="14" spans="1:7" x14ac:dyDescent="0.4">
      <c r="A14" s="23"/>
      <c r="B14" s="18">
        <v>45512</v>
      </c>
      <c r="C14" s="6" t="s">
        <v>98</v>
      </c>
      <c r="D14" s="19">
        <v>1100</v>
      </c>
      <c r="E14" s="19">
        <v>1600</v>
      </c>
      <c r="F14" s="19">
        <v>1589</v>
      </c>
      <c r="G14" s="24">
        <f t="shared" si="0"/>
        <v>0.99312500000000004</v>
      </c>
    </row>
    <row r="15" spans="1:7" ht="18" thickBot="1" x14ac:dyDescent="0.45">
      <c r="A15" s="25"/>
      <c r="B15" s="26">
        <v>45512</v>
      </c>
      <c r="C15" s="27" t="s">
        <v>99</v>
      </c>
      <c r="D15" s="28">
        <v>3200</v>
      </c>
      <c r="E15" s="28">
        <v>800</v>
      </c>
      <c r="F15" s="28">
        <v>872</v>
      </c>
      <c r="G15" s="29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30">
        <v>0.92</v>
      </c>
    </row>
    <row r="6" spans="2:5" x14ac:dyDescent="0.4">
      <c r="B6" t="s">
        <v>242</v>
      </c>
      <c r="C6">
        <v>1600</v>
      </c>
      <c r="D6">
        <v>1544</v>
      </c>
      <c r="E6" s="30">
        <v>0.97</v>
      </c>
    </row>
    <row r="7" spans="2:5" x14ac:dyDescent="0.4">
      <c r="B7" t="s">
        <v>243</v>
      </c>
      <c r="C7">
        <v>2000</v>
      </c>
      <c r="D7">
        <v>1423</v>
      </c>
      <c r="E7" s="30">
        <v>0.71</v>
      </c>
    </row>
    <row r="8" spans="2:5" x14ac:dyDescent="0.4">
      <c r="B8" t="s">
        <v>244</v>
      </c>
      <c r="C8">
        <v>1500</v>
      </c>
      <c r="D8">
        <v>1221</v>
      </c>
      <c r="E8" s="30">
        <v>0.81</v>
      </c>
    </row>
    <row r="9" spans="2:5" x14ac:dyDescent="0.4">
      <c r="B9" t="s">
        <v>245</v>
      </c>
      <c r="C9">
        <v>1200</v>
      </c>
      <c r="D9">
        <v>1095</v>
      </c>
      <c r="E9" s="30">
        <v>0.91</v>
      </c>
    </row>
    <row r="10" spans="2:5" x14ac:dyDescent="0.4">
      <c r="B10" t="s">
        <v>246</v>
      </c>
      <c r="C10">
        <v>1000</v>
      </c>
      <c r="D10">
        <v>912</v>
      </c>
      <c r="E10" s="30">
        <v>0.91</v>
      </c>
    </row>
    <row r="11" spans="2:5" x14ac:dyDescent="0.4">
      <c r="B11" t="s">
        <v>247</v>
      </c>
      <c r="C11">
        <v>1200</v>
      </c>
      <c r="D11">
        <v>965</v>
      </c>
      <c r="E11" s="30">
        <v>0.8</v>
      </c>
    </row>
    <row r="12" spans="2:5" x14ac:dyDescent="0.4">
      <c r="B12" t="s">
        <v>248</v>
      </c>
      <c r="C12">
        <v>1000</v>
      </c>
      <c r="D12">
        <v>769</v>
      </c>
      <c r="E12" s="30">
        <v>0.77</v>
      </c>
    </row>
    <row r="13" spans="2:5" x14ac:dyDescent="0.4">
      <c r="B13" t="s">
        <v>249</v>
      </c>
      <c r="C13">
        <v>1500</v>
      </c>
      <c r="D13">
        <v>1426</v>
      </c>
      <c r="E13" s="30">
        <v>0.95</v>
      </c>
    </row>
    <row r="14" spans="2:5" x14ac:dyDescent="0.4">
      <c r="B14" t="s">
        <v>250</v>
      </c>
      <c r="C14">
        <v>1800</v>
      </c>
      <c r="D14">
        <v>1698</v>
      </c>
      <c r="E14" s="30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zoomScale="66" workbookViewId="0">
      <selection activeCell="S11" sqref="S11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 2)&lt;20, "저체중", IF(D3/POWER(C3, 2)&lt;25, "정상", 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 J3&gt;=70), 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 2)&lt;20, "저체중", IF(D4/POWER(C4, 2)&lt;25, "정상", 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 J4&gt;=70), 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38">
        <f>INDEX($M$26:$O$26,1,MATCH(LEFT(H16, 2), $M$25:$O$25, 0))</f>
        <v>1.1999999999999999E-3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38">
        <f t="shared" ref="J17:J26" si="2">INDEX($M$26:$O$26,1,MATCH(LEFT(H17, 2), $M$25:$O$25, 0))</f>
        <v>1.6999999999999999E-3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38">
        <f t="shared" si="2"/>
        <v>1.6999999999999999E-3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38">
        <f t="shared" si="2"/>
        <v>2.0999999999999999E-3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38">
        <f t="shared" si="2"/>
        <v>1.1999999999999999E-3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38">
        <f t="shared" si="2"/>
        <v>2.0999999999999999E-3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38">
        <f t="shared" si="2"/>
        <v>1.6999999999999999E-3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38">
        <f t="shared" si="2"/>
        <v>1.1999999999999999E-3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38">
        <f t="shared" si="2"/>
        <v>1.1999999999999999E-3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38">
        <f t="shared" si="2"/>
        <v>2.0999999999999999E-3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2" t="s">
        <v>71</v>
      </c>
      <c r="B26" s="13"/>
      <c r="C26" s="13"/>
      <c r="D26" s="14"/>
      <c r="E26" s="6">
        <f>ROUNDDOWN(DAVERAGE(A15:E25, E15, B15:B16), 1)</f>
        <v>207.6</v>
      </c>
      <c r="G26" s="6" t="s">
        <v>72</v>
      </c>
      <c r="H26" s="6" t="s">
        <v>58</v>
      </c>
      <c r="I26" s="8">
        <v>3170000</v>
      </c>
      <c r="J26" s="38">
        <f t="shared" si="2"/>
        <v>2.0999999999999999E-3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4">
      <c r="A30" s="6" t="s">
        <v>189</v>
      </c>
      <c r="B30" s="6" t="s">
        <v>79</v>
      </c>
      <c r="C30" s="6" t="s">
        <v>47</v>
      </c>
      <c r="D30" s="11" t="e">
        <f>VLOOKUP(MID(A30, 6, 1), $G$36:$H$39, 2, 0)</f>
        <v>#N/A</v>
      </c>
      <c r="E30" s="11"/>
    </row>
    <row r="31" spans="1:15" x14ac:dyDescent="0.4">
      <c r="A31" s="6" t="s">
        <v>190</v>
      </c>
      <c r="B31" s="6" t="s">
        <v>80</v>
      </c>
      <c r="C31" s="6" t="s">
        <v>56</v>
      </c>
      <c r="D31" s="11"/>
      <c r="E31" s="11"/>
    </row>
    <row r="32" spans="1:15" x14ac:dyDescent="0.4">
      <c r="A32" s="6" t="s">
        <v>191</v>
      </c>
      <c r="B32" s="6" t="s">
        <v>81</v>
      </c>
      <c r="C32" s="6" t="s">
        <v>47</v>
      </c>
      <c r="D32" s="11"/>
      <c r="E32" s="11"/>
    </row>
    <row r="33" spans="1:8" x14ac:dyDescent="0.4">
      <c r="A33" s="6" t="s">
        <v>192</v>
      </c>
      <c r="B33" s="6" t="s">
        <v>82</v>
      </c>
      <c r="C33" s="6" t="s">
        <v>56</v>
      </c>
      <c r="D33" s="11"/>
      <c r="E33" s="11"/>
    </row>
    <row r="34" spans="1:8" x14ac:dyDescent="0.4">
      <c r="A34" s="6" t="s">
        <v>193</v>
      </c>
      <c r="B34" s="6" t="s">
        <v>83</v>
      </c>
      <c r="C34" s="6" t="s">
        <v>56</v>
      </c>
      <c r="D34" s="11"/>
      <c r="E34" s="11"/>
    </row>
    <row r="35" spans="1:8" x14ac:dyDescent="0.4">
      <c r="A35" s="6" t="s">
        <v>194</v>
      </c>
      <c r="B35" s="6" t="s">
        <v>84</v>
      </c>
      <c r="C35" s="6" t="s">
        <v>56</v>
      </c>
      <c r="D35" s="11"/>
      <c r="E35" s="11"/>
      <c r="G35" s="16" t="s">
        <v>195</v>
      </c>
      <c r="H35" s="16"/>
    </row>
    <row r="36" spans="1:8" x14ac:dyDescent="0.4">
      <c r="A36" s="6" t="s">
        <v>196</v>
      </c>
      <c r="B36" s="6" t="s">
        <v>85</v>
      </c>
      <c r="C36" s="6" t="s">
        <v>47</v>
      </c>
      <c r="D36" s="11"/>
      <c r="E36" s="11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11"/>
      <c r="E37" s="11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11"/>
      <c r="E38" s="11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11"/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zoomScale="76" workbookViewId="0">
      <selection activeCell="R7" sqref="R7"/>
    </sheetView>
  </sheetViews>
  <sheetFormatPr defaultRowHeight="17.399999999999999" outlineLevelRow="3" x14ac:dyDescent="0.4"/>
  <sheetData>
    <row r="1" spans="1:8" ht="21" x14ac:dyDescent="0.4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4">
      <c r="A3" s="34" t="s">
        <v>104</v>
      </c>
      <c r="B3" s="34" t="s">
        <v>38</v>
      </c>
      <c r="C3" s="34" t="s">
        <v>105</v>
      </c>
      <c r="D3" s="34" t="s">
        <v>106</v>
      </c>
      <c r="E3" s="34" t="s">
        <v>107</v>
      </c>
      <c r="F3" s="34" t="s">
        <v>108</v>
      </c>
      <c r="G3" s="34" t="s">
        <v>109</v>
      </c>
      <c r="H3" s="34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31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31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2"/>
      <c r="B23" s="33" t="s">
        <v>255</v>
      </c>
      <c r="C23" s="32"/>
      <c r="D23" s="32"/>
      <c r="E23" s="32"/>
      <c r="F23" s="32"/>
      <c r="G23" s="32"/>
      <c r="H23" s="32">
        <f>SUBTOTAL(1,H15:H22)</f>
        <v>400.75</v>
      </c>
    </row>
    <row r="24" spans="1:8" outlineLevel="1" x14ac:dyDescent="0.4">
      <c r="A24" s="32"/>
      <c r="B24" s="33" t="s">
        <v>252</v>
      </c>
      <c r="C24" s="32">
        <f>SUBTOTAL(4,C15:C22)</f>
        <v>94</v>
      </c>
      <c r="D24" s="32">
        <f>SUBTOTAL(4,D15:D22)</f>
        <v>97</v>
      </c>
      <c r="E24" s="32">
        <f>SUBTOTAL(4,E15:E22)</f>
        <v>94</v>
      </c>
      <c r="F24" s="32">
        <f>SUBTOTAL(4,F15:F22)</f>
        <v>96</v>
      </c>
      <c r="G24" s="32">
        <f>SUBTOTAL(4,G15:G22)</f>
        <v>95</v>
      </c>
      <c r="H24" s="32"/>
    </row>
    <row r="25" spans="1:8" x14ac:dyDescent="0.4">
      <c r="A25" s="32"/>
      <c r="B25" s="33" t="s">
        <v>256</v>
      </c>
      <c r="C25" s="32"/>
      <c r="D25" s="32"/>
      <c r="E25" s="32"/>
      <c r="F25" s="32"/>
      <c r="G25" s="32"/>
      <c r="H25" s="32">
        <f>SUBTOTAL(1,H4:H22)</f>
        <v>398.41176470588238</v>
      </c>
    </row>
    <row r="26" spans="1:8" x14ac:dyDescent="0.4">
      <c r="A26" s="32"/>
      <c r="B26" s="33" t="s">
        <v>253</v>
      </c>
      <c r="C26" s="32">
        <f>SUBTOTAL(4,C4:C22)</f>
        <v>94</v>
      </c>
      <c r="D26" s="32">
        <f>SUBTOTAL(4,D4:D22)</f>
        <v>97</v>
      </c>
      <c r="E26" s="32">
        <f>SUBTOTAL(4,E4:E22)</f>
        <v>94</v>
      </c>
      <c r="F26" s="32">
        <f>SUBTOTAL(4,F4:F22)</f>
        <v>96</v>
      </c>
      <c r="G26" s="32">
        <f>SUBTOTAL(4,G4:G22)</f>
        <v>95</v>
      </c>
      <c r="H26" s="32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1" zoomScale="68" workbookViewId="0">
      <selection activeCell="G29" sqref="G29"/>
    </sheetView>
  </sheetViews>
  <sheetFormatPr defaultRowHeight="17.399999999999999" x14ac:dyDescent="0.4"/>
  <cols>
    <col min="1" max="1" width="10.3984375" bestFit="1" customWidth="1"/>
    <col min="2" max="3" width="13.5" bestFit="1" customWidth="1"/>
    <col min="4" max="5" width="18.59765625" bestFit="1" customWidth="1"/>
    <col min="6" max="13" width="15.5" bestFit="1" customWidth="1"/>
    <col min="14" max="15" width="19.296875" bestFit="1" customWidth="1"/>
  </cols>
  <sheetData>
    <row r="1" spans="1:6" ht="21" x14ac:dyDescent="0.4">
      <c r="A1" s="17" t="s">
        <v>128</v>
      </c>
      <c r="B1" s="17"/>
      <c r="C1" s="17"/>
      <c r="D1" s="17"/>
      <c r="E1" s="17"/>
      <c r="F1" s="1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35" t="s">
        <v>131</v>
      </c>
      <c r="B19" t="s">
        <v>137</v>
      </c>
    </row>
    <row r="21" spans="1:5" x14ac:dyDescent="0.4">
      <c r="B21" s="35" t="s">
        <v>130</v>
      </c>
      <c r="C21" s="35" t="s">
        <v>262</v>
      </c>
    </row>
    <row r="22" spans="1:5" x14ac:dyDescent="0.4">
      <c r="B22" t="s">
        <v>136</v>
      </c>
      <c r="D22" t="s">
        <v>258</v>
      </c>
      <c r="E22" t="s">
        <v>260</v>
      </c>
    </row>
    <row r="23" spans="1:5" x14ac:dyDescent="0.4">
      <c r="A23" s="35" t="s">
        <v>129</v>
      </c>
      <c r="B23" t="s">
        <v>259</v>
      </c>
      <c r="C23" t="s">
        <v>261</v>
      </c>
    </row>
    <row r="24" spans="1:5" x14ac:dyDescent="0.4">
      <c r="A24" t="s">
        <v>135</v>
      </c>
      <c r="B24" s="36">
        <v>3200000</v>
      </c>
      <c r="C24" s="36">
        <v>1400000</v>
      </c>
      <c r="D24" s="36">
        <v>3200000</v>
      </c>
      <c r="E24" s="36">
        <v>1400000</v>
      </c>
    </row>
    <row r="25" spans="1:5" x14ac:dyDescent="0.4">
      <c r="A25" t="s">
        <v>138</v>
      </c>
      <c r="B25" s="36">
        <v>3800000</v>
      </c>
      <c r="C25" s="36">
        <v>1600000</v>
      </c>
      <c r="D25" s="36">
        <v>3800000</v>
      </c>
      <c r="E25" s="36">
        <v>1600000</v>
      </c>
    </row>
    <row r="26" spans="1:5" x14ac:dyDescent="0.4">
      <c r="A26" t="s">
        <v>139</v>
      </c>
      <c r="B26" s="36">
        <v>3400000</v>
      </c>
      <c r="C26" s="36">
        <v>1400000</v>
      </c>
      <c r="D26" s="36">
        <v>3400000</v>
      </c>
      <c r="E26" s="36">
        <v>1400000</v>
      </c>
    </row>
    <row r="27" spans="1:5" x14ac:dyDescent="0.4">
      <c r="A27" t="s">
        <v>257</v>
      </c>
      <c r="B27" s="36">
        <v>3466666.6666666665</v>
      </c>
      <c r="C27" s="36">
        <v>1466666.6666666667</v>
      </c>
      <c r="D27" s="36">
        <v>3466666.6666666665</v>
      </c>
      <c r="E27" s="36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H13" sqref="H13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7" t="s">
        <v>157</v>
      </c>
      <c r="B1" s="17"/>
      <c r="C1" s="17"/>
      <c r="D1" s="17"/>
      <c r="E1" s="17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37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37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37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37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37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37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37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37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37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37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zoomScale="70" workbookViewId="0">
      <selection activeCell="H21" sqref="H21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7" t="s">
        <v>173</v>
      </c>
      <c r="B1" s="17"/>
      <c r="C1" s="17"/>
      <c r="D1" s="17"/>
      <c r="E1" s="1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충훈 유</cp:lastModifiedBy>
  <dcterms:created xsi:type="dcterms:W3CDTF">2023-04-27T08:01:32Z</dcterms:created>
  <dcterms:modified xsi:type="dcterms:W3CDTF">2025-07-07T09:27:04Z</dcterms:modified>
</cp:coreProperties>
</file>