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9CD2D7C-912D-4613-803E-A3CB34BE8861}" xr6:coauthVersionLast="36" xr6:coauthVersionMax="36" xr10:uidLastSave="{00000000-0000-0000-0000-000000000000}"/>
  <bookViews>
    <workbookView xWindow="0" yWindow="1665" windowWidth="28800" windowHeight="14535" firstSheet="1" activeTab="7" xr2:uid="{00000000-000D-0000-FFFF-FFFF00000000}"/>
  </bookViews>
  <sheets>
    <sheet name="기본작업-1" sheetId="10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2" r:id="rId8"/>
  </sheets>
  <externalReferences>
    <externalReference r:id="rId9"/>
  </externalReferences>
  <definedNames>
    <definedName name="거래처명단" localSheetId="2">'기본작업-3'!#REF!</definedName>
    <definedName name="상품재고현황" localSheetId="2">'기본작업-3'!#REF!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2" l="1"/>
  <c r="E7" i="12"/>
  <c r="E6" i="12"/>
  <c r="E5" i="12"/>
  <c r="E4" i="12"/>
  <c r="E4" i="4" l="1"/>
  <c r="E5" i="4"/>
  <c r="E6" i="4"/>
  <c r="E7" i="4"/>
  <c r="E8" i="4"/>
  <c r="E9" i="4"/>
  <c r="E10" i="4"/>
  <c r="E11" i="4"/>
  <c r="E12" i="4"/>
  <c r="E3" i="4"/>
  <c r="E5" i="7" l="1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31" i="4"/>
  <c r="E32" i="4"/>
  <c r="E33" i="4"/>
  <c r="E34" i="4"/>
  <c r="E35" i="4"/>
  <c r="E36" i="4"/>
  <c r="E37" i="4"/>
  <c r="E38" i="4"/>
  <c r="E39" i="4"/>
  <c r="E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H15" i="5" l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E16" i="4"/>
  <c r="E18" i="4"/>
  <c r="E19" i="4"/>
  <c r="E20" i="4"/>
  <c r="E21" i="4"/>
  <c r="E22" i="4"/>
  <c r="E23" i="4"/>
  <c r="E24" i="4"/>
  <c r="E25" i="4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C98E03-E484-41B0-B9D5-776BA83F9A9A}" keepAlive="1" name="쿼리 - 상품재고현황" description="통합 문서의 '상품재고현황' 쿼리에 대한 연결입니다." type="5" refreshedVersion="6" background="1">
    <dbPr connection="Provider=Microsoft.Mashup.OleDb.1;Data Source=$Workbook$;Location=상품재고현황;Extended Properties=&quot;&quot;" command="SELECT * FROM [상품재고현황]"/>
  </connection>
  <connection id="2" xr16:uid="{9CAB0A29-2A7E-4DFD-A54B-1124C0F5A0D9}" keepAlive="1" name="쿼리 - 상품재고현황 (2)" description="통합 문서의 '상품재고현황 (2)' 쿼리에 대한 연결입니다." type="5" refreshedVersion="6" background="1">
    <dbPr connection="Provider=Microsoft.Mashup.OleDb.1;Data Source=$Workbook$;Location=상품재고현황 (2);Extended Properties=&quot;&quot;" command="SELECT * FROM [상품재고현황 (2)]"/>
  </connection>
  <connection id="3" xr16:uid="{E9EB43AB-1044-4B8B-B05A-8BD395A877C9}" keepAlive="1" name="쿼리 - 상품재고현황 (3)" description="통합 문서의 '상품재고현황 (3)' 쿼리에 대한 연결입니다." type="5" refreshedVersion="6" background="1">
    <dbPr connection="Provider=Microsoft.Mashup.OleDb.1;Data Source=$Workbook$;Location=상품재고현황 (3);Extended Properties=&quot;&quot;" command="SELECT * FROM [상품재고현황 (3)]"/>
  </connection>
  <connection id="4" xr16:uid="{FA187E22-6239-488A-91F1-54B2A8E2879D}" keepAlive="1" name="쿼리 - 상품재고현황 (4)" description="통합 문서의 '상품재고현황 (4)' 쿼리에 대한 연결입니다." type="5" refreshedVersion="6" background="1" saveData="1">
    <dbPr connection="Provider=Microsoft.Mashup.OleDb.1;Data Source=$Workbook$;Location=상품재고현황 (4);Extended Properties=&quot;&quot;" command="SELECT * FROM [상품재고현황 (4)]"/>
  </connection>
  <connection id="5" xr16:uid="{5B64C0EF-64F5-46F3-A459-85892CCB921D}" keepAlive="1" name="쿼리 - 상품재고현황 (5)" description="통합 문서의 '상품재고현황 (5)' 쿼리에 대한 연결입니다." type="5" refreshedVersion="6" background="1">
    <dbPr connection="Provider=Microsoft.Mashup.OleDb.1;Data Source=$Workbook$;Location=상품재고현황 (5);Extended Properties=&quot;&quot;" command="SELECT * FROM [상품재고현황 (5)]"/>
  </connection>
</connections>
</file>

<file path=xl/sharedStrings.xml><?xml version="1.0" encoding="utf-8"?>
<sst xmlns="http://schemas.openxmlformats.org/spreadsheetml/2006/main" count="339" uniqueCount="250">
  <si>
    <t>과일통조림 생산 현황</t>
  </si>
  <si>
    <t>제품명</t>
  </si>
  <si>
    <t>생산일자</t>
  </si>
  <si>
    <t>생산팀</t>
  </si>
  <si>
    <t>생산단가</t>
  </si>
  <si>
    <t>목표량</t>
  </si>
  <si>
    <t>생산율</t>
  </si>
  <si>
    <t>생산1팀</t>
  </si>
  <si>
    <t>생산2팀</t>
  </si>
  <si>
    <t>굿파인애플</t>
  </si>
  <si>
    <t>생산3팀</t>
  </si>
  <si>
    <t>망고세븐</t>
  </si>
  <si>
    <t>코코넛밀크</t>
  </si>
  <si>
    <t>옐로바나나</t>
  </si>
  <si>
    <t>[표1]</t>
  </si>
  <si>
    <t>[표2]</t>
  </si>
  <si>
    <t>신입사원 채용결과</t>
  </si>
  <si>
    <t>판매가</t>
  </si>
  <si>
    <t>판매량</t>
  </si>
  <si>
    <t>응시번호</t>
  </si>
  <si>
    <t>필기</t>
  </si>
  <si>
    <t>실기</t>
  </si>
  <si>
    <t>면접</t>
  </si>
  <si>
    <t>합격여부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</si>
  <si>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</si>
  <si>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</si>
  <si>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</si>
  <si>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</si>
  <si>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</si>
  <si>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</si>
  <si>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</si>
  <si>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</si>
  <si>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</si>
  <si>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</si>
  <si>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총결제액</t>
  </si>
  <si>
    <t>손애진</t>
  </si>
  <si>
    <t>여</t>
  </si>
  <si>
    <t>SG-501</t>
  </si>
  <si>
    <t>이영해</t>
  </si>
  <si>
    <t>SG-502</t>
  </si>
  <si>
    <t>남</t>
  </si>
  <si>
    <t>SG-503</t>
  </si>
  <si>
    <t>원석빈</t>
  </si>
  <si>
    <t>SG-504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</si>
  <si>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</si>
  <si>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</si>
  <si>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</si>
  <si>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</si>
  <si>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</si>
  <si>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</si>
  <si>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</si>
  <si>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</si>
  <si>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</si>
  <si>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</si>
  <si>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</si>
  <si>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</si>
  <si>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SG-511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</si>
  <si>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</si>
  <si>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</si>
  <si>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</si>
  <si>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</si>
  <si>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</si>
  <si>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</si>
  <si>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</si>
  <si>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2-D-284</t>
  </si>
  <si>
    <t>김주도</t>
  </si>
  <si>
    <t>기획부</t>
  </si>
  <si>
    <t>8-B-521</t>
  </si>
  <si>
    <t>유은별</t>
  </si>
  <si>
    <t>2-S-742</t>
  </si>
  <si>
    <t>고사장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</si>
  <si>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</si>
  <si>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</si>
  <si>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</si>
  <si>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</si>
  <si>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</si>
  <si>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</si>
  <si>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</si>
  <si>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</si>
  <si>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</si>
  <si>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</si>
  <si>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부장</t>
  </si>
  <si>
    <t>6-S-732</t>
  </si>
  <si>
    <t>박하나</t>
  </si>
  <si>
    <t>G</t>
  </si>
  <si>
    <t>과장</t>
  </si>
  <si>
    <t>5-B-324</t>
  </si>
  <si>
    <t>강대리</t>
  </si>
  <si>
    <t>D</t>
  </si>
  <si>
    <t>대리</t>
  </si>
  <si>
    <t>7-D-543</t>
  </si>
  <si>
    <t>유서현</t>
  </si>
  <si>
    <t>S</t>
  </si>
  <si>
    <t>사원</t>
  </si>
  <si>
    <t>[표5]</t>
    <phoneticPr fontId="1" type="noConversion"/>
  </si>
  <si>
    <t xml:space="preserve"> </t>
    <phoneticPr fontId="1" type="noConversion"/>
  </si>
  <si>
    <t>1학년 중간고사 성적표</t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</si>
  <si>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</si>
  <si>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</si>
  <si>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</si>
  <si>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</si>
  <si>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</si>
  <si>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</si>
  <si>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</si>
  <si>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</si>
  <si>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</si>
  <si>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</si>
  <si>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</si>
  <si>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</si>
  <si>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</si>
  <si>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</si>
  <si>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</si>
  <si>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</si>
  <si>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</si>
  <si>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</si>
  <si>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</si>
  <si>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</si>
  <si>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</si>
  <si>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</si>
  <si>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</si>
  <si>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</si>
  <si>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</si>
  <si>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</si>
  <si>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</si>
  <si>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</si>
  <si>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</si>
  <si>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</si>
  <si>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</si>
  <si>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</si>
  <si>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</si>
  <si>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</si>
  <si>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</si>
  <si>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</si>
  <si>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</si>
  <si>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</si>
  <si>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</si>
  <si>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</si>
  <si>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</si>
  <si>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</si>
  <si>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</si>
  <si>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</si>
  <si>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</si>
  <si>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</si>
  <si>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</si>
  <si>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</si>
  <si>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</si>
  <si>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</si>
  <si>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</si>
  <si>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</si>
  <si>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</si>
  <si>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</si>
  <si>
    <t>수험번호</t>
  </si>
  <si>
    <t>컴퓨터일반</t>
  </si>
  <si>
    <t>스프레드시트</t>
  </si>
  <si>
    <t>데이터베이스</t>
  </si>
  <si>
    <t>스키제품 판매 현황</t>
  </si>
  <si>
    <t>용품명</t>
  </si>
  <si>
    <t>입고량</t>
  </si>
  <si>
    <t>판매총액</t>
  </si>
  <si>
    <t>스키복</t>
  </si>
  <si>
    <t>고글</t>
  </si>
  <si>
    <t>헬멧</t>
  </si>
  <si>
    <t>장갑</t>
  </si>
  <si>
    <t>보호대</t>
  </si>
  <si>
    <t>여</t>
    <phoneticPr fontId="1" type="noConversion"/>
  </si>
  <si>
    <t>김은소</t>
    <phoneticPr fontId="1" type="noConversion"/>
  </si>
  <si>
    <t>여사원 총판매량 평균</t>
    <phoneticPr fontId="1" type="noConversion"/>
  </si>
  <si>
    <t>평균</t>
    <phoneticPr fontId="1" type="noConversion"/>
  </si>
  <si>
    <t>1008-3401</t>
    <phoneticPr fontId="1" type="noConversion"/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</si>
  <si>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</si>
  <si>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</si>
  <si>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</si>
  <si>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</si>
  <si>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</si>
  <si>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</si>
  <si>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</si>
  <si>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</si>
  <si>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</si>
  <si>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상공상사 거래명세서</t>
    <phoneticPr fontId="1" type="noConversion"/>
  </si>
  <si>
    <t>건강 검진 결과</t>
    <phoneticPr fontId="1" type="noConversion"/>
  </si>
  <si>
    <t>검사일</t>
    <phoneticPr fontId="1" type="noConversion"/>
  </si>
  <si>
    <t>이름</t>
    <phoneticPr fontId="1" type="noConversion"/>
  </si>
  <si>
    <t>김성식</t>
    <phoneticPr fontId="1" type="noConversion"/>
  </si>
  <si>
    <t>김천일</t>
    <phoneticPr fontId="1" type="noConversion"/>
  </si>
  <si>
    <t>박정아</t>
    <phoneticPr fontId="1" type="noConversion"/>
  </si>
  <si>
    <t>성명호</t>
    <phoneticPr fontId="1" type="noConversion"/>
  </si>
  <si>
    <t>이진희</t>
    <phoneticPr fontId="1" type="noConversion"/>
  </si>
  <si>
    <t>하진성</t>
    <phoneticPr fontId="1" type="noConversion"/>
  </si>
  <si>
    <t>최희정</t>
    <phoneticPr fontId="1" type="noConversion"/>
  </si>
  <si>
    <t>김동준</t>
    <phoneticPr fontId="1" type="noConversion"/>
  </si>
  <si>
    <t>유아영</t>
    <phoneticPr fontId="1" type="noConversion"/>
  </si>
  <si>
    <t>이가영</t>
    <phoneticPr fontId="1" type="noConversion"/>
  </si>
  <si>
    <t>몸무게(kg)</t>
    <phoneticPr fontId="1" type="noConversion"/>
  </si>
  <si>
    <t>BMI지수</t>
    <phoneticPr fontId="1" type="noConversion"/>
  </si>
  <si>
    <t>결제종류</t>
    <phoneticPr fontId="1" type="noConversion"/>
  </si>
  <si>
    <t>&lt;결제수수료표&gt;</t>
    <phoneticPr fontId="1" type="noConversion"/>
  </si>
  <si>
    <t>결제종류</t>
    <phoneticPr fontId="1" type="noConversion"/>
  </si>
  <si>
    <t>수수료비율</t>
    <phoneticPr fontId="1" type="noConversion"/>
  </si>
  <si>
    <t>수수료</t>
    <phoneticPr fontId="1" type="noConversion"/>
  </si>
  <si>
    <t>IB-02</t>
  </si>
  <si>
    <t>NA-31</t>
  </si>
  <si>
    <t>CC-13</t>
  </si>
  <si>
    <t>IB</t>
    <phoneticPr fontId="1" type="noConversion"/>
  </si>
  <si>
    <t>NA</t>
    <phoneticPr fontId="1" type="noConversion"/>
  </si>
  <si>
    <t>CC</t>
    <phoneticPr fontId="1" type="noConversion"/>
  </si>
  <si>
    <t>키(m)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</si>
  <si>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</si>
  <si>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</si>
  <si>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</si>
  <si>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</si>
  <si>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</si>
  <si>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</si>
  <si>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</si>
  <si>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</si>
  <si>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</si>
  <si>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</si>
  <si>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</si>
  <si>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</si>
  <si>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</si>
  <si>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</si>
  <si>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</si>
  <si>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</si>
  <si>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</si>
  <si>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</si>
  <si>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</si>
  <si>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</si>
  <si>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</si>
  <si>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</si>
  <si>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</si>
  <si>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</si>
  <si>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</si>
  <si>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</si>
  <si>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</si>
  <si>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</si>
  <si>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</si>
  <si>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</si>
  <si>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</si>
  <si>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전체 최대값</t>
  </si>
  <si>
    <t>남 최대값</t>
    <phoneticPr fontId="1" type="noConversion"/>
  </si>
  <si>
    <t>여 최대값</t>
    <phoneticPr fontId="1" type="noConversion"/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</si>
  <si>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</si>
  <si>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</si>
  <si>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</si>
  <si>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</si>
  <si>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</si>
  <si>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</si>
  <si>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</si>
  <si>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</si>
  <si>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임선욱</t>
    <phoneticPr fontId="1" type="noConversion"/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</si>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</sst>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_ "/>
    <numFmt numFmtId="177" formatCode="#,##0_ "/>
    <numFmt numFmtId="178" formatCode="mm&quot;월&quot;\ dd&quot;일&quot;"/>
    <numFmt numFmtId="179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2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41" fontId="0" fillId="0" borderId="9" xfId="1" applyFont="1" applyBorder="1">
      <alignment vertical="center"/>
    </xf>
    <xf numFmtId="9" fontId="0" fillId="0" borderId="10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31" fontId="0" fillId="0" borderId="9" xfId="0" applyNumberFormat="1" applyBorder="1" applyAlignment="1">
      <alignment horizontal="center" vertical="center"/>
    </xf>
  </cellXfs>
  <cellStyles count="4">
    <cellStyle name="쉼표 [0]" xfId="1" builtinId="6"/>
    <cellStyle name="제목 1" xfId="3" builtinId="16"/>
    <cellStyle name="표준" xfId="0" builtinId="0"/>
    <cellStyle name="표준 2" xfId="2" xr:uid="{00000000-0005-0000-0000-000002000000}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F-4976-8F21-E54288AE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884880"/>
        <c:axId val="164788446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F-4976-8F21-E54288AE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89264"/>
        <c:axId val="393452688"/>
      </c:lineChart>
      <c:catAx>
        <c:axId val="164788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884464"/>
        <c:crosses val="autoZero"/>
        <c:auto val="1"/>
        <c:lblAlgn val="ctr"/>
        <c:lblOffset val="100"/>
        <c:noMultiLvlLbl val="0"/>
      </c:catAx>
      <c:valAx>
        <c:axId val="164788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884880"/>
        <c:crosses val="autoZero"/>
        <c:crossBetween val="between"/>
        <c:majorUnit val="40"/>
      </c:valAx>
      <c:valAx>
        <c:axId val="39345268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2389264"/>
        <c:crosses val="max"/>
        <c:crossBetween val="between"/>
        <c:majorUnit val="2000000"/>
      </c:valAx>
      <c:catAx>
        <c:axId val="39238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4526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400050</xdr:colOff>
          <xdr:row>1</xdr:row>
          <xdr:rowOff>142875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71487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7DDCC68-6697-4E21-9A2D-8F7F8FC51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3_&#52980;&#54876;2&#44553;_&#49892;&#44592;/02%20&#52572;&#49888;&#44592;&#52636;&#50976;&#54805;/01&#54924;&#47928;&#51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C3" t="str">
            <v>판매가</v>
          </cell>
          <cell r="D3" t="str">
            <v>판매량</v>
          </cell>
          <cell r="E3" t="str">
            <v>판매총액</v>
          </cell>
        </row>
        <row r="4">
          <cell r="A4" t="str">
            <v>스키복</v>
          </cell>
          <cell r="C4">
            <v>95000</v>
          </cell>
          <cell r="D4">
            <v>67</v>
          </cell>
          <cell r="E4">
            <v>6365000</v>
          </cell>
        </row>
        <row r="5">
          <cell r="A5" t="str">
            <v>고글</v>
          </cell>
          <cell r="C5">
            <v>35000</v>
          </cell>
          <cell r="D5">
            <v>146</v>
          </cell>
          <cell r="E5">
            <v>5110000</v>
          </cell>
        </row>
        <row r="6">
          <cell r="A6" t="str">
            <v>헬멧</v>
          </cell>
          <cell r="C6">
            <v>40000</v>
          </cell>
          <cell r="D6">
            <v>97</v>
          </cell>
          <cell r="E6">
            <v>3880000</v>
          </cell>
        </row>
        <row r="7">
          <cell r="A7" t="str">
            <v>장갑</v>
          </cell>
          <cell r="C7">
            <v>25000</v>
          </cell>
          <cell r="D7">
            <v>132</v>
          </cell>
          <cell r="E7">
            <v>3300000</v>
          </cell>
        </row>
        <row r="8">
          <cell r="A8" t="str">
            <v>보호대</v>
          </cell>
          <cell r="C8">
            <v>45000</v>
          </cell>
          <cell r="D8">
            <v>101</v>
          </cell>
          <cell r="E8">
            <v>4545000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90.573083796298" createdVersion="6" refreshedVersion="6" minRefreshableVersion="3" recordCount="12" xr:uid="{E34D7C0D-F2EA-4043-9DE4-A07AF77FED41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B9390-34BC-4CB7-8797-3050C41969FF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8405B7-9CE7-48CF-9B7B-72FAA5A626C0}" name="표1" displayName="표1" ref="A3:H26" totalsRowShown="0" headerRowDxfId="11" dataDxfId="9" headerRowBorderDxfId="10" tableBorderDxfId="8">
  <autoFilter ref="A3:H26" xr:uid="{242D0A0E-CA5D-47C3-8CCA-6D39A657626F}"/>
  <tableColumns count="8">
    <tableColumn id="1" xr3:uid="{BE8C3F8A-EDDD-4959-8618-1C19D1F0533A}" name="성명" dataDxfId="7"/>
    <tableColumn id="2" xr3:uid="{1117346C-60F0-446F-872E-0B80D00A8124}" name="성별" dataDxfId="6"/>
    <tableColumn id="3" xr3:uid="{7E92664A-7639-41AA-9BBD-5394848136F8}" name="국어" dataDxfId="5"/>
    <tableColumn id="4" xr3:uid="{174A6E80-E445-481A-9CAB-8E37493D18BD}" name="영어" dataDxfId="4"/>
    <tableColumn id="5" xr3:uid="{BF35D8C9-46F1-4401-B21D-AC69DC5C51A2}" name="수학" dataDxfId="3"/>
    <tableColumn id="6" xr3:uid="{070F1540-1C8A-44ED-A457-2B6C0153C312}" name="과학" dataDxfId="2"/>
    <tableColumn id="7" xr3:uid="{B129C42D-6458-48B0-A5DC-05EB83155F79}" name="사회" dataDxfId="1"/>
    <tableColumn id="8" xr3:uid="{8BE5DE40-4E46-4BFC-9339-F2815C27BE33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D7" sqref="D7"/>
    </sheetView>
  </sheetViews>
  <sheetFormatPr defaultRowHeight="16.5" x14ac:dyDescent="0.3"/>
  <cols>
    <col min="1" max="1" width="9.25" customWidth="1"/>
  </cols>
  <sheetData>
    <row r="1" spans="1:6" x14ac:dyDescent="0.3">
      <c r="A1" t="s">
        <v>178</v>
      </c>
    </row>
    <row r="3" spans="1:6" x14ac:dyDescent="0.3">
      <c r="A3" s="12" t="s">
        <v>206</v>
      </c>
      <c r="B3" s="12" t="s">
        <v>207</v>
      </c>
      <c r="C3" s="12" t="s">
        <v>208</v>
      </c>
      <c r="D3" s="12" t="s">
        <v>209</v>
      </c>
      <c r="E3" s="12" t="s">
        <v>210</v>
      </c>
      <c r="F3" s="12" t="s">
        <v>211</v>
      </c>
    </row>
    <row r="4" spans="1:6" x14ac:dyDescent="0.3">
      <c r="A4" s="12" t="s">
        <v>212</v>
      </c>
      <c r="B4" s="12" t="s">
        <v>218</v>
      </c>
      <c r="C4" s="12" t="s">
        <v>224</v>
      </c>
      <c r="D4" s="12" t="s">
        <v>228</v>
      </c>
      <c r="E4" s="13">
        <v>1500</v>
      </c>
      <c r="F4" s="12" t="s">
        <v>233</v>
      </c>
    </row>
    <row r="5" spans="1:6" x14ac:dyDescent="0.3">
      <c r="A5" s="12" t="s">
        <v>213</v>
      </c>
      <c r="B5" s="12" t="s">
        <v>219</v>
      </c>
      <c r="C5" s="12" t="s">
        <v>225</v>
      </c>
      <c r="D5" s="12" t="s">
        <v>229</v>
      </c>
      <c r="E5" s="13">
        <v>2000</v>
      </c>
      <c r="F5" s="12" t="s">
        <v>234</v>
      </c>
    </row>
    <row r="6" spans="1:6" x14ac:dyDescent="0.3">
      <c r="A6" s="12" t="s">
        <v>214</v>
      </c>
      <c r="B6" s="12" t="s">
        <v>220</v>
      </c>
      <c r="C6" s="12" t="s">
        <v>226</v>
      </c>
      <c r="D6" s="12" t="s">
        <v>248</v>
      </c>
      <c r="E6" s="13">
        <v>3520</v>
      </c>
      <c r="F6" s="12" t="s">
        <v>234</v>
      </c>
    </row>
    <row r="7" spans="1:6" x14ac:dyDescent="0.3">
      <c r="A7" s="12" t="s">
        <v>215</v>
      </c>
      <c r="B7" s="12" t="s">
        <v>221</v>
      </c>
      <c r="C7" s="12" t="s">
        <v>227</v>
      </c>
      <c r="D7" s="12" t="s">
        <v>230</v>
      </c>
      <c r="E7" s="13">
        <v>1000</v>
      </c>
      <c r="F7" s="12" t="s">
        <v>235</v>
      </c>
    </row>
    <row r="8" spans="1:6" x14ac:dyDescent="0.3">
      <c r="A8" s="12" t="s">
        <v>216</v>
      </c>
      <c r="B8" s="12" t="s">
        <v>222</v>
      </c>
      <c r="C8" s="12" t="s">
        <v>224</v>
      </c>
      <c r="D8" s="12" t="s">
        <v>231</v>
      </c>
      <c r="E8" s="13">
        <v>800</v>
      </c>
      <c r="F8" s="12" t="s">
        <v>233</v>
      </c>
    </row>
    <row r="9" spans="1:6" x14ac:dyDescent="0.3">
      <c r="A9" s="12" t="s">
        <v>217</v>
      </c>
      <c r="B9" s="12" t="s">
        <v>223</v>
      </c>
      <c r="C9" s="12" t="s">
        <v>226</v>
      </c>
      <c r="D9" s="12" t="s">
        <v>232</v>
      </c>
      <c r="E9" s="13">
        <v>950</v>
      </c>
      <c r="F9" s="12" t="s">
        <v>234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B4" sqref="B4:B15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40" t="s">
        <v>0</v>
      </c>
      <c r="B1" s="40"/>
      <c r="C1" s="40"/>
      <c r="D1" s="40"/>
      <c r="E1" s="40"/>
      <c r="F1" s="40"/>
      <c r="G1" s="40"/>
    </row>
    <row r="2" spans="1:7" ht="18" thickTop="1" thickBot="1" x14ac:dyDescent="0.35"/>
    <row r="3" spans="1:7" x14ac:dyDescent="0.3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236</v>
      </c>
      <c r="G3" s="24" t="s">
        <v>6</v>
      </c>
    </row>
    <row r="4" spans="1:7" x14ac:dyDescent="0.3">
      <c r="A4" s="36" t="s">
        <v>9</v>
      </c>
      <c r="B4" s="41">
        <v>44566</v>
      </c>
      <c r="C4" s="6" t="s">
        <v>7</v>
      </c>
      <c r="D4" s="21">
        <v>1200</v>
      </c>
      <c r="E4" s="21">
        <v>1500</v>
      </c>
      <c r="F4" s="21">
        <v>1435</v>
      </c>
      <c r="G4" s="25">
        <f t="shared" ref="G4:G15" si="0">F4/E4</f>
        <v>0.95666666666666667</v>
      </c>
    </row>
    <row r="5" spans="1:7" x14ac:dyDescent="0.3">
      <c r="A5" s="36"/>
      <c r="B5" s="41">
        <v>44566</v>
      </c>
      <c r="C5" s="6" t="s">
        <v>8</v>
      </c>
      <c r="D5" s="21">
        <v>1200</v>
      </c>
      <c r="E5" s="21">
        <v>1500</v>
      </c>
      <c r="F5" s="21">
        <v>1518</v>
      </c>
      <c r="G5" s="25">
        <f t="shared" si="0"/>
        <v>1.012</v>
      </c>
    </row>
    <row r="6" spans="1:7" x14ac:dyDescent="0.3">
      <c r="A6" s="36"/>
      <c r="B6" s="41">
        <v>44566</v>
      </c>
      <c r="C6" s="6" t="s">
        <v>10</v>
      </c>
      <c r="D6" s="21">
        <v>2000</v>
      </c>
      <c r="E6" s="21">
        <v>1200</v>
      </c>
      <c r="F6" s="21">
        <v>1352</v>
      </c>
      <c r="G6" s="25">
        <f t="shared" si="0"/>
        <v>1.1266666666666667</v>
      </c>
    </row>
    <row r="7" spans="1:7" x14ac:dyDescent="0.3">
      <c r="A7" s="36" t="s">
        <v>12</v>
      </c>
      <c r="B7" s="41">
        <v>44567</v>
      </c>
      <c r="C7" s="6" t="s">
        <v>7</v>
      </c>
      <c r="D7" s="21">
        <v>2500</v>
      </c>
      <c r="E7" s="21">
        <v>1000</v>
      </c>
      <c r="F7" s="21">
        <v>1240</v>
      </c>
      <c r="G7" s="25">
        <f t="shared" si="0"/>
        <v>1.24</v>
      </c>
    </row>
    <row r="8" spans="1:7" x14ac:dyDescent="0.3">
      <c r="A8" s="36"/>
      <c r="B8" s="41">
        <v>44567</v>
      </c>
      <c r="C8" s="6" t="s">
        <v>8</v>
      </c>
      <c r="D8" s="21">
        <v>3000</v>
      </c>
      <c r="E8" s="21">
        <v>800</v>
      </c>
      <c r="F8" s="21">
        <v>786</v>
      </c>
      <c r="G8" s="25">
        <f t="shared" si="0"/>
        <v>0.98250000000000004</v>
      </c>
    </row>
    <row r="9" spans="1:7" x14ac:dyDescent="0.3">
      <c r="A9" s="36"/>
      <c r="B9" s="41">
        <v>44567</v>
      </c>
      <c r="C9" s="6" t="s">
        <v>10</v>
      </c>
      <c r="D9" s="21">
        <v>1800</v>
      </c>
      <c r="E9" s="21">
        <v>1400</v>
      </c>
      <c r="F9" s="21">
        <v>1385</v>
      </c>
      <c r="G9" s="25">
        <f t="shared" si="0"/>
        <v>0.98928571428571432</v>
      </c>
    </row>
    <row r="10" spans="1:7" x14ac:dyDescent="0.3">
      <c r="A10" s="36" t="s">
        <v>11</v>
      </c>
      <c r="B10" s="41">
        <v>44568</v>
      </c>
      <c r="C10" s="6" t="s">
        <v>7</v>
      </c>
      <c r="D10" s="21">
        <v>1500</v>
      </c>
      <c r="E10" s="21">
        <v>1300</v>
      </c>
      <c r="F10" s="21">
        <v>1389</v>
      </c>
      <c r="G10" s="25">
        <f t="shared" si="0"/>
        <v>1.0684615384615384</v>
      </c>
    </row>
    <row r="11" spans="1:7" x14ac:dyDescent="0.3">
      <c r="A11" s="36"/>
      <c r="B11" s="41">
        <v>44568</v>
      </c>
      <c r="C11" s="6" t="s">
        <v>8</v>
      </c>
      <c r="D11" s="21">
        <v>1150</v>
      </c>
      <c r="E11" s="21">
        <v>1600</v>
      </c>
      <c r="F11" s="21">
        <v>1579</v>
      </c>
      <c r="G11" s="25">
        <f t="shared" si="0"/>
        <v>0.98687499999999995</v>
      </c>
    </row>
    <row r="12" spans="1:7" x14ac:dyDescent="0.3">
      <c r="A12" s="36"/>
      <c r="B12" s="41">
        <v>44568</v>
      </c>
      <c r="C12" s="6" t="s">
        <v>10</v>
      </c>
      <c r="D12" s="21">
        <v>1000</v>
      </c>
      <c r="E12" s="21">
        <v>2000</v>
      </c>
      <c r="F12" s="21">
        <v>2168</v>
      </c>
      <c r="G12" s="25">
        <f t="shared" si="0"/>
        <v>1.0840000000000001</v>
      </c>
    </row>
    <row r="13" spans="1:7" x14ac:dyDescent="0.3">
      <c r="A13" s="36" t="s">
        <v>13</v>
      </c>
      <c r="B13" s="41">
        <v>44569</v>
      </c>
      <c r="C13" s="6" t="s">
        <v>7</v>
      </c>
      <c r="D13" s="21">
        <v>950</v>
      </c>
      <c r="E13" s="21">
        <v>2500</v>
      </c>
      <c r="F13" s="21">
        <v>2579</v>
      </c>
      <c r="G13" s="25">
        <f t="shared" si="0"/>
        <v>1.0316000000000001</v>
      </c>
    </row>
    <row r="14" spans="1:7" x14ac:dyDescent="0.3">
      <c r="A14" s="36"/>
      <c r="B14" s="41">
        <v>44569</v>
      </c>
      <c r="C14" s="6" t="s">
        <v>8</v>
      </c>
      <c r="D14" s="21">
        <v>1100</v>
      </c>
      <c r="E14" s="21">
        <v>1600</v>
      </c>
      <c r="F14" s="21">
        <v>1589</v>
      </c>
      <c r="G14" s="25">
        <f t="shared" si="0"/>
        <v>0.99312500000000004</v>
      </c>
    </row>
    <row r="15" spans="1:7" ht="17.25" thickBot="1" x14ac:dyDescent="0.35">
      <c r="A15" s="37"/>
      <c r="B15" s="42">
        <v>44569</v>
      </c>
      <c r="C15" s="26" t="s">
        <v>10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defaultRowHeight="16.5" x14ac:dyDescent="0.3"/>
  <cols>
    <col min="1" max="1" width="3.625" customWidth="1"/>
    <col min="2" max="2" width="16.5" bestFit="1" customWidth="1"/>
    <col min="3" max="6" width="11.75" bestFit="1" customWidth="1"/>
  </cols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workbookViewId="0">
      <selection activeCell="E3" sqref="E3:E12"/>
    </sheetView>
  </sheetViews>
  <sheetFormatPr defaultColWidth="9" defaultRowHeight="16.5" x14ac:dyDescent="0.3"/>
  <cols>
    <col min="1" max="1" width="9.5" style="1" bestFit="1" customWidth="1"/>
    <col min="2" max="2" width="9" style="1"/>
    <col min="3" max="4" width="10" style="1" bestFit="1" customWidth="1"/>
    <col min="5" max="5" width="9.25" style="1" customWidth="1"/>
    <col min="6" max="6" width="5.625" style="1" customWidth="1"/>
    <col min="7" max="7" width="9" style="1"/>
    <col min="8" max="8" width="10.875" style="1" customWidth="1"/>
    <col min="9" max="9" width="10.875" style="1" bestFit="1" customWidth="1"/>
    <col min="10" max="10" width="9.5" style="1" bestFit="1" customWidth="1"/>
    <col min="11" max="11" width="9" style="1"/>
    <col min="12" max="12" width="9.875" style="1" customWidth="1"/>
    <col min="13" max="13" width="10.125" style="1" customWidth="1"/>
    <col min="14" max="16384" width="9" style="1"/>
  </cols>
  <sheetData>
    <row r="1" spans="1:11" x14ac:dyDescent="0.3">
      <c r="A1" s="14" t="s">
        <v>14</v>
      </c>
      <c r="B1" s="1" t="s">
        <v>179</v>
      </c>
      <c r="C1" s="2"/>
      <c r="D1" s="2"/>
      <c r="E1" s="15"/>
      <c r="F1" s="2"/>
      <c r="G1" s="14" t="s">
        <v>15</v>
      </c>
      <c r="H1" s="1" t="s">
        <v>16</v>
      </c>
      <c r="I1" s="2"/>
      <c r="J1" s="2"/>
      <c r="K1" s="2"/>
    </row>
    <row r="2" spans="1:11" x14ac:dyDescent="0.3">
      <c r="A2" s="3" t="s">
        <v>180</v>
      </c>
      <c r="B2" s="3" t="s">
        <v>181</v>
      </c>
      <c r="C2" s="3" t="s">
        <v>205</v>
      </c>
      <c r="D2" s="3" t="s">
        <v>192</v>
      </c>
      <c r="E2" s="16" t="s">
        <v>193</v>
      </c>
      <c r="F2" s="2"/>
      <c r="G2" s="3" t="s">
        <v>19</v>
      </c>
      <c r="H2" s="3" t="s">
        <v>20</v>
      </c>
      <c r="I2" s="3" t="s">
        <v>21</v>
      </c>
      <c r="J2" s="3" t="s">
        <v>22</v>
      </c>
      <c r="K2" s="4" t="s">
        <v>23</v>
      </c>
    </row>
    <row r="3" spans="1:11" x14ac:dyDescent="0.3">
      <c r="A3" s="17">
        <v>44866</v>
      </c>
      <c r="B3" s="3" t="s">
        <v>182</v>
      </c>
      <c r="C3" s="3">
        <v>1.82</v>
      </c>
      <c r="D3" s="5">
        <v>91</v>
      </c>
      <c r="E3" s="20" t="str">
        <f>IF(D3/POWER(C3,2)&lt;20,"저체중",IF(D3/POWER(C3,2)&lt;25,"정상","비만"))</f>
        <v>비만</v>
      </c>
      <c r="F3" s="2"/>
      <c r="G3" s="3">
        <v>125001</v>
      </c>
      <c r="H3" s="3">
        <v>49</v>
      </c>
      <c r="I3" s="3">
        <v>60</v>
      </c>
      <c r="J3" s="3">
        <v>55</v>
      </c>
      <c r="K3" s="3" t="str">
        <f>IF(AND(AVERAGE(H3,I3)&gt;=80,J3&gt;=70),"합격","")</f>
        <v/>
      </c>
    </row>
    <row r="4" spans="1:11" x14ac:dyDescent="0.3">
      <c r="A4" s="17">
        <v>44874</v>
      </c>
      <c r="B4" s="3" t="s">
        <v>183</v>
      </c>
      <c r="C4" s="3">
        <v>1.88</v>
      </c>
      <c r="D4" s="5">
        <v>78</v>
      </c>
      <c r="E4" s="20" t="str">
        <f t="shared" ref="E4:E12" si="0">IF(D4/POWER(C4,2)&lt;20,"저체중",IF(D4/POWER(C4,2)&lt;25,"정상","비만"))</f>
        <v>정상</v>
      </c>
      <c r="F4" s="2"/>
      <c r="G4" s="3">
        <v>125002</v>
      </c>
      <c r="H4" s="3">
        <v>85</v>
      </c>
      <c r="I4" s="3">
        <v>76</v>
      </c>
      <c r="J4" s="3">
        <v>58</v>
      </c>
      <c r="K4" s="3" t="str">
        <f t="shared" ref="K4:K12" si="1">IF(AND(AVERAGE(H4,I4)&gt;=80,J4&gt;=70),"합격","")</f>
        <v/>
      </c>
    </row>
    <row r="5" spans="1:11" x14ac:dyDescent="0.3">
      <c r="A5" s="17">
        <v>44877</v>
      </c>
      <c r="B5" s="3" t="s">
        <v>184</v>
      </c>
      <c r="C5" s="3">
        <v>1.74</v>
      </c>
      <c r="D5" s="5">
        <v>73</v>
      </c>
      <c r="E5" s="20" t="str">
        <f t="shared" si="0"/>
        <v>정상</v>
      </c>
      <c r="F5" s="2"/>
      <c r="G5" s="3">
        <v>125003</v>
      </c>
      <c r="H5" s="3">
        <v>83</v>
      </c>
      <c r="I5" s="3">
        <v>81</v>
      </c>
      <c r="J5" s="3">
        <v>82</v>
      </c>
      <c r="K5" s="3" t="str">
        <f t="shared" si="1"/>
        <v>합격</v>
      </c>
    </row>
    <row r="6" spans="1:11" x14ac:dyDescent="0.3">
      <c r="A6" s="17">
        <v>44880</v>
      </c>
      <c r="B6" s="3" t="s">
        <v>185</v>
      </c>
      <c r="C6" s="3">
        <v>1.71</v>
      </c>
      <c r="D6" s="5">
        <v>92</v>
      </c>
      <c r="E6" s="20" t="str">
        <f t="shared" si="0"/>
        <v>비만</v>
      </c>
      <c r="F6" s="2"/>
      <c r="G6" s="3">
        <v>125004</v>
      </c>
      <c r="H6" s="3">
        <v>94</v>
      </c>
      <c r="I6" s="3">
        <v>92</v>
      </c>
      <c r="J6" s="3">
        <v>94</v>
      </c>
      <c r="K6" s="3" t="str">
        <f t="shared" si="1"/>
        <v>합격</v>
      </c>
    </row>
    <row r="7" spans="1:11" x14ac:dyDescent="0.3">
      <c r="A7" s="17">
        <v>44883</v>
      </c>
      <c r="B7" s="3" t="s">
        <v>186</v>
      </c>
      <c r="C7" s="3">
        <v>1.64</v>
      </c>
      <c r="D7" s="5">
        <v>87</v>
      </c>
      <c r="E7" s="20" t="str">
        <f t="shared" si="0"/>
        <v>비만</v>
      </c>
      <c r="F7" s="2"/>
      <c r="G7" s="3">
        <v>125005</v>
      </c>
      <c r="H7" s="3">
        <v>87</v>
      </c>
      <c r="I7" s="3">
        <v>90</v>
      </c>
      <c r="J7" s="3">
        <v>91</v>
      </c>
      <c r="K7" s="3" t="str">
        <f t="shared" si="1"/>
        <v>합격</v>
      </c>
    </row>
    <row r="8" spans="1:11" x14ac:dyDescent="0.3">
      <c r="A8" s="17">
        <v>44886</v>
      </c>
      <c r="B8" s="3" t="s">
        <v>187</v>
      </c>
      <c r="C8" s="3">
        <v>1.58</v>
      </c>
      <c r="D8" s="5">
        <v>57</v>
      </c>
      <c r="E8" s="20" t="str">
        <f t="shared" si="0"/>
        <v>정상</v>
      </c>
      <c r="F8" s="2"/>
      <c r="G8" s="3">
        <v>125006</v>
      </c>
      <c r="H8" s="3">
        <v>64</v>
      </c>
      <c r="I8" s="3">
        <v>70</v>
      </c>
      <c r="J8" s="3">
        <v>65</v>
      </c>
      <c r="K8" s="3" t="str">
        <f t="shared" si="1"/>
        <v/>
      </c>
    </row>
    <row r="9" spans="1:11" x14ac:dyDescent="0.3">
      <c r="A9" s="17">
        <v>44886</v>
      </c>
      <c r="B9" s="3" t="s">
        <v>188</v>
      </c>
      <c r="C9" s="3">
        <v>1.7</v>
      </c>
      <c r="D9" s="5">
        <v>66</v>
      </c>
      <c r="E9" s="20" t="str">
        <f t="shared" si="0"/>
        <v>정상</v>
      </c>
      <c r="F9" s="2"/>
      <c r="G9" s="3">
        <v>125007</v>
      </c>
      <c r="H9" s="3">
        <v>92</v>
      </c>
      <c r="I9" s="3">
        <v>90</v>
      </c>
      <c r="J9" s="3">
        <v>69</v>
      </c>
      <c r="K9" s="3" t="str">
        <f t="shared" si="1"/>
        <v/>
      </c>
    </row>
    <row r="10" spans="1:11" x14ac:dyDescent="0.3">
      <c r="A10" s="17">
        <v>44892</v>
      </c>
      <c r="B10" s="3" t="s">
        <v>189</v>
      </c>
      <c r="C10" s="3">
        <v>1.66</v>
      </c>
      <c r="D10" s="5">
        <v>56</v>
      </c>
      <c r="E10" s="20" t="str">
        <f t="shared" si="0"/>
        <v>정상</v>
      </c>
      <c r="F10" s="2"/>
      <c r="G10" s="3">
        <v>125008</v>
      </c>
      <c r="H10" s="3">
        <v>86</v>
      </c>
      <c r="I10" s="3">
        <v>83</v>
      </c>
      <c r="J10" s="3">
        <v>79</v>
      </c>
      <c r="K10" s="3" t="str">
        <f t="shared" si="1"/>
        <v>합격</v>
      </c>
    </row>
    <row r="11" spans="1:11" x14ac:dyDescent="0.3">
      <c r="A11" s="17">
        <v>44895</v>
      </c>
      <c r="B11" s="3" t="s">
        <v>190</v>
      </c>
      <c r="C11" s="3">
        <v>1.59</v>
      </c>
      <c r="D11" s="5">
        <v>62</v>
      </c>
      <c r="E11" s="20" t="str">
        <f t="shared" si="0"/>
        <v>정상</v>
      </c>
      <c r="F11" s="2"/>
      <c r="G11" s="3">
        <v>125009</v>
      </c>
      <c r="H11" s="3">
        <v>76</v>
      </c>
      <c r="I11" s="3">
        <v>73</v>
      </c>
      <c r="J11" s="3">
        <v>70</v>
      </c>
      <c r="K11" s="3" t="str">
        <f t="shared" si="1"/>
        <v/>
      </c>
    </row>
    <row r="12" spans="1:11" x14ac:dyDescent="0.3">
      <c r="A12" s="17">
        <v>44895</v>
      </c>
      <c r="B12" s="3" t="s">
        <v>191</v>
      </c>
      <c r="C12" s="3">
        <v>1.61</v>
      </c>
      <c r="D12" s="5">
        <v>49</v>
      </c>
      <c r="E12" s="20" t="str">
        <f t="shared" si="0"/>
        <v>저체중</v>
      </c>
      <c r="F12" s="2"/>
      <c r="G12" s="3">
        <v>125010</v>
      </c>
      <c r="H12" s="3">
        <v>57</v>
      </c>
      <c r="I12" s="3">
        <v>64</v>
      </c>
      <c r="J12" s="3">
        <v>75</v>
      </c>
      <c r="K12" s="3" t="str">
        <f t="shared" si="1"/>
        <v/>
      </c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14" t="s">
        <v>24</v>
      </c>
      <c r="B14" s="1" t="s">
        <v>25</v>
      </c>
      <c r="C14" s="2"/>
      <c r="D14" s="2"/>
      <c r="E14" s="2"/>
      <c r="F14" s="2"/>
      <c r="G14" s="14" t="s">
        <v>26</v>
      </c>
      <c r="H14" s="1" t="s">
        <v>27</v>
      </c>
      <c r="I14" s="2"/>
      <c r="J14" s="2"/>
      <c r="K14" s="2"/>
    </row>
    <row r="15" spans="1:11" x14ac:dyDescent="0.3">
      <c r="A15" s="3" t="s">
        <v>28</v>
      </c>
      <c r="B15" s="3" t="s">
        <v>29</v>
      </c>
      <c r="C15" s="3" t="s">
        <v>30</v>
      </c>
      <c r="D15" s="3" t="s">
        <v>31</v>
      </c>
      <c r="E15" s="11" t="s">
        <v>32</v>
      </c>
      <c r="F15" s="2"/>
      <c r="G15" s="3" t="s">
        <v>33</v>
      </c>
      <c r="H15" s="3" t="s">
        <v>194</v>
      </c>
      <c r="I15" s="3" t="s">
        <v>34</v>
      </c>
      <c r="J15" s="4" t="s">
        <v>198</v>
      </c>
      <c r="K15" s="2"/>
    </row>
    <row r="16" spans="1:11" x14ac:dyDescent="0.3">
      <c r="A16" s="3" t="s">
        <v>35</v>
      </c>
      <c r="B16" s="3" t="s">
        <v>36</v>
      </c>
      <c r="C16" s="9">
        <v>65</v>
      </c>
      <c r="D16" s="9">
        <v>59</v>
      </c>
      <c r="E16" s="9">
        <f t="shared" ref="E16:E25" si="2">SUM(B16:D16)</f>
        <v>124</v>
      </c>
      <c r="F16" s="2"/>
      <c r="G16" s="3" t="s">
        <v>37</v>
      </c>
      <c r="H16" s="3" t="s">
        <v>199</v>
      </c>
      <c r="I16" s="5">
        <v>1760000</v>
      </c>
      <c r="J16" s="19">
        <f>I16*INDEX($M$26:$O$26,1,MATCH(LEFT(H16,2),$M$25:$O$25,0))</f>
        <v>2112</v>
      </c>
      <c r="K16" s="2"/>
    </row>
    <row r="17" spans="1:15" x14ac:dyDescent="0.3">
      <c r="A17" s="3" t="s">
        <v>38</v>
      </c>
      <c r="B17" s="3" t="s">
        <v>36</v>
      </c>
      <c r="C17" s="9">
        <v>31</v>
      </c>
      <c r="D17" s="9">
        <v>28</v>
      </c>
      <c r="E17" s="9">
        <v>672</v>
      </c>
      <c r="F17" s="2"/>
      <c r="G17" s="3" t="s">
        <v>39</v>
      </c>
      <c r="H17" s="3" t="s">
        <v>200</v>
      </c>
      <c r="I17" s="5">
        <v>4230000</v>
      </c>
      <c r="J17" s="19">
        <f t="shared" ref="J17:J26" si="3">I17*INDEX($M$26:$O$26,1,MATCH(LEFT(H17,2),$M$25:$O$25,0))</f>
        <v>7191</v>
      </c>
      <c r="K17" s="2"/>
    </row>
    <row r="18" spans="1:15" x14ac:dyDescent="0.3">
      <c r="A18" s="3" t="s">
        <v>165</v>
      </c>
      <c r="B18" s="3" t="s">
        <v>164</v>
      </c>
      <c r="C18" s="9">
        <v>55</v>
      </c>
      <c r="D18" s="9">
        <v>65</v>
      </c>
      <c r="E18" s="9">
        <f t="shared" si="2"/>
        <v>120</v>
      </c>
      <c r="F18" s="2"/>
      <c r="G18" s="3" t="s">
        <v>41</v>
      </c>
      <c r="H18" s="3" t="s">
        <v>200</v>
      </c>
      <c r="I18" s="5">
        <v>8450000</v>
      </c>
      <c r="J18" s="19">
        <f t="shared" si="3"/>
        <v>14365</v>
      </c>
      <c r="K18" s="2"/>
    </row>
    <row r="19" spans="1:15" x14ac:dyDescent="0.3">
      <c r="A19" s="3" t="s">
        <v>42</v>
      </c>
      <c r="B19" s="3" t="s">
        <v>40</v>
      </c>
      <c r="C19" s="9">
        <v>38</v>
      </c>
      <c r="D19" s="9">
        <v>42</v>
      </c>
      <c r="E19" s="9">
        <f t="shared" si="2"/>
        <v>80</v>
      </c>
      <c r="F19" s="2"/>
      <c r="G19" s="3" t="s">
        <v>43</v>
      </c>
      <c r="H19" s="3" t="s">
        <v>201</v>
      </c>
      <c r="I19" s="5">
        <v>2820000</v>
      </c>
      <c r="J19" s="19">
        <f t="shared" si="3"/>
        <v>5922</v>
      </c>
      <c r="K19" s="2"/>
    </row>
    <row r="20" spans="1:15" x14ac:dyDescent="0.3">
      <c r="A20" s="3" t="s">
        <v>44</v>
      </c>
      <c r="B20" s="3" t="s">
        <v>36</v>
      </c>
      <c r="C20" s="9">
        <v>82</v>
      </c>
      <c r="D20" s="9">
        <v>90</v>
      </c>
      <c r="E20" s="9">
        <f t="shared" si="2"/>
        <v>172</v>
      </c>
      <c r="F20" s="2"/>
      <c r="G20" s="3" t="s">
        <v>45</v>
      </c>
      <c r="H20" s="3" t="s">
        <v>199</v>
      </c>
      <c r="I20" s="5">
        <v>3880000</v>
      </c>
      <c r="J20" s="19">
        <f t="shared" si="3"/>
        <v>4656</v>
      </c>
      <c r="K20" s="2"/>
    </row>
    <row r="21" spans="1:15" x14ac:dyDescent="0.3">
      <c r="A21" s="3" t="s">
        <v>46</v>
      </c>
      <c r="B21" s="3" t="s">
        <v>40</v>
      </c>
      <c r="C21" s="9">
        <v>64</v>
      </c>
      <c r="D21" s="9">
        <v>68</v>
      </c>
      <c r="E21" s="9">
        <f t="shared" si="2"/>
        <v>132</v>
      </c>
      <c r="F21" s="2"/>
      <c r="G21" s="3" t="s">
        <v>47</v>
      </c>
      <c r="H21" s="3" t="s">
        <v>201</v>
      </c>
      <c r="I21" s="5">
        <v>7750000</v>
      </c>
      <c r="J21" s="19">
        <f t="shared" si="3"/>
        <v>16274.999999999998</v>
      </c>
      <c r="K21" s="2"/>
    </row>
    <row r="22" spans="1:15" x14ac:dyDescent="0.3">
      <c r="A22" s="3" t="s">
        <v>48</v>
      </c>
      <c r="B22" s="3" t="s">
        <v>36</v>
      </c>
      <c r="C22" s="9">
        <v>48</v>
      </c>
      <c r="D22" s="9">
        <v>40</v>
      </c>
      <c r="E22" s="9">
        <f t="shared" si="2"/>
        <v>88</v>
      </c>
      <c r="F22" s="2"/>
      <c r="G22" s="3" t="s">
        <v>49</v>
      </c>
      <c r="H22" s="3" t="s">
        <v>200</v>
      </c>
      <c r="I22" s="5">
        <v>5640000</v>
      </c>
      <c r="J22" s="19">
        <f t="shared" si="3"/>
        <v>9588</v>
      </c>
      <c r="K22" s="2"/>
    </row>
    <row r="23" spans="1:15" x14ac:dyDescent="0.3">
      <c r="A23" s="3" t="s">
        <v>50</v>
      </c>
      <c r="B23" s="3" t="s">
        <v>40</v>
      </c>
      <c r="C23" s="9">
        <v>38</v>
      </c>
      <c r="D23" s="9">
        <v>42</v>
      </c>
      <c r="E23" s="9">
        <f t="shared" si="2"/>
        <v>80</v>
      </c>
      <c r="F23" s="2"/>
      <c r="G23" s="3" t="s">
        <v>51</v>
      </c>
      <c r="H23" s="3" t="s">
        <v>199</v>
      </c>
      <c r="I23" s="5">
        <v>9510000</v>
      </c>
      <c r="J23" s="19">
        <f t="shared" si="3"/>
        <v>11411.999999999998</v>
      </c>
      <c r="K23" s="2"/>
    </row>
    <row r="24" spans="1:15" x14ac:dyDescent="0.3">
      <c r="A24" s="3" t="s">
        <v>52</v>
      </c>
      <c r="B24" s="3" t="s">
        <v>40</v>
      </c>
      <c r="C24" s="9">
        <v>75</v>
      </c>
      <c r="D24" s="9">
        <v>70</v>
      </c>
      <c r="E24" s="9">
        <f t="shared" si="2"/>
        <v>145</v>
      </c>
      <c r="F24" s="2"/>
      <c r="G24" s="3" t="s">
        <v>53</v>
      </c>
      <c r="H24" s="3" t="s">
        <v>199</v>
      </c>
      <c r="I24" s="5">
        <v>8450000</v>
      </c>
      <c r="J24" s="19">
        <f t="shared" si="3"/>
        <v>10140</v>
      </c>
      <c r="K24" s="2"/>
      <c r="L24" s="2" t="s">
        <v>195</v>
      </c>
    </row>
    <row r="25" spans="1:15" x14ac:dyDescent="0.3">
      <c r="A25" s="3" t="s">
        <v>54</v>
      </c>
      <c r="B25" s="3" t="s">
        <v>36</v>
      </c>
      <c r="C25" s="9">
        <v>38</v>
      </c>
      <c r="D25" s="9">
        <v>32</v>
      </c>
      <c r="E25" s="9">
        <f t="shared" si="2"/>
        <v>70</v>
      </c>
      <c r="F25" s="2"/>
      <c r="G25" s="3" t="s">
        <v>55</v>
      </c>
      <c r="H25" s="3" t="s">
        <v>201</v>
      </c>
      <c r="I25" s="5">
        <v>6340000</v>
      </c>
      <c r="J25" s="19">
        <f t="shared" si="3"/>
        <v>13314</v>
      </c>
      <c r="K25" s="2"/>
      <c r="L25" s="3" t="s">
        <v>196</v>
      </c>
      <c r="M25" s="3" t="s">
        <v>202</v>
      </c>
      <c r="N25" s="3" t="s">
        <v>203</v>
      </c>
      <c r="O25" s="3" t="s">
        <v>204</v>
      </c>
    </row>
    <row r="26" spans="1:15" x14ac:dyDescent="0.3">
      <c r="A26" s="38" t="s">
        <v>166</v>
      </c>
      <c r="B26" s="38"/>
      <c r="C26" s="38"/>
      <c r="D26" s="38"/>
      <c r="E26" s="8">
        <f>ROUNDDOWN(DAVERAGE(A15:E25,5,B15:B16),1)</f>
        <v>207.6</v>
      </c>
      <c r="F26" s="2"/>
      <c r="G26" s="3" t="s">
        <v>56</v>
      </c>
      <c r="H26" s="3" t="s">
        <v>201</v>
      </c>
      <c r="I26" s="5">
        <v>3170000</v>
      </c>
      <c r="J26" s="19">
        <f t="shared" si="3"/>
        <v>6657</v>
      </c>
      <c r="K26" s="2"/>
      <c r="L26" s="3" t="s">
        <v>197</v>
      </c>
      <c r="M26" s="18">
        <v>1.1999999999999999E-3</v>
      </c>
      <c r="N26" s="18">
        <v>1.6999999999999999E-3</v>
      </c>
      <c r="O26" s="18">
        <v>2.0999999999999999E-3</v>
      </c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5" x14ac:dyDescent="0.3">
      <c r="A28" s="14" t="s">
        <v>94</v>
      </c>
      <c r="B28" s="1" t="s">
        <v>57</v>
      </c>
      <c r="C28" s="2"/>
      <c r="D28" s="2"/>
      <c r="E28" s="2"/>
      <c r="F28" s="2"/>
      <c r="G28" s="2"/>
      <c r="H28" s="2"/>
      <c r="I28" s="2"/>
      <c r="J28" s="2"/>
      <c r="K28" s="2"/>
    </row>
    <row r="29" spans="1:15" x14ac:dyDescent="0.3">
      <c r="A29" s="3" t="s">
        <v>58</v>
      </c>
      <c r="B29" s="3" t="s">
        <v>28</v>
      </c>
      <c r="C29" s="3" t="s">
        <v>29</v>
      </c>
      <c r="D29" s="3" t="s">
        <v>59</v>
      </c>
      <c r="E29" s="4" t="s">
        <v>60</v>
      </c>
      <c r="F29" s="2"/>
      <c r="G29" s="2"/>
      <c r="H29" s="2"/>
      <c r="I29" s="2"/>
      <c r="J29" s="2"/>
      <c r="K29" s="2"/>
    </row>
    <row r="30" spans="1:15" x14ac:dyDescent="0.3">
      <c r="A30" s="3" t="s">
        <v>61</v>
      </c>
      <c r="B30" s="3" t="s">
        <v>62</v>
      </c>
      <c r="C30" s="3" t="s">
        <v>36</v>
      </c>
      <c r="D30" s="3" t="s">
        <v>63</v>
      </c>
      <c r="E30" s="3" t="str">
        <f>VLOOKUP(MID(A30,3,1),$G$36:$H$39,2,FALSE)</f>
        <v>과장</v>
      </c>
      <c r="F30" s="2"/>
      <c r="G30" s="2"/>
      <c r="H30" s="2"/>
      <c r="I30" s="2"/>
      <c r="J30" s="2"/>
      <c r="K30" s="2"/>
    </row>
    <row r="31" spans="1:15" x14ac:dyDescent="0.3">
      <c r="A31" s="3" t="s">
        <v>64</v>
      </c>
      <c r="B31" s="3" t="s">
        <v>65</v>
      </c>
      <c r="C31" s="3" t="s">
        <v>40</v>
      </c>
      <c r="D31" s="3" t="s">
        <v>66</v>
      </c>
      <c r="E31" s="3" t="str">
        <f t="shared" ref="E31:E39" si="4">VLOOKUP(MID(A31,3,1),$G$36:$H$39,2,FALSE)</f>
        <v>대리</v>
      </c>
      <c r="F31" s="2"/>
      <c r="G31" s="2"/>
      <c r="H31" s="2"/>
      <c r="I31" s="2"/>
      <c r="J31" s="2"/>
      <c r="K31" s="2"/>
    </row>
    <row r="32" spans="1:15" x14ac:dyDescent="0.3">
      <c r="A32" s="3" t="s">
        <v>67</v>
      </c>
      <c r="B32" s="3" t="s">
        <v>68</v>
      </c>
      <c r="C32" s="3" t="s">
        <v>36</v>
      </c>
      <c r="D32" s="3" t="s">
        <v>63</v>
      </c>
      <c r="E32" s="3" t="str">
        <f t="shared" si="4"/>
        <v>부장</v>
      </c>
      <c r="F32" s="2"/>
      <c r="G32" s="2"/>
      <c r="H32" s="2"/>
      <c r="I32" s="2"/>
      <c r="J32" s="2"/>
      <c r="K32" s="2"/>
    </row>
    <row r="33" spans="1:11" x14ac:dyDescent="0.3">
      <c r="A33" s="3" t="s">
        <v>69</v>
      </c>
      <c r="B33" s="3" t="s">
        <v>70</v>
      </c>
      <c r="C33" s="3" t="s">
        <v>40</v>
      </c>
      <c r="D33" s="3" t="s">
        <v>66</v>
      </c>
      <c r="E33" s="3" t="str">
        <f t="shared" si="4"/>
        <v>사원</v>
      </c>
      <c r="F33" s="2"/>
      <c r="G33" s="2"/>
      <c r="H33" s="2"/>
      <c r="I33" s="2"/>
      <c r="J33" s="2"/>
      <c r="K33" s="2"/>
    </row>
    <row r="34" spans="1:11" x14ac:dyDescent="0.3">
      <c r="A34" s="3" t="s">
        <v>71</v>
      </c>
      <c r="B34" s="3" t="s">
        <v>72</v>
      </c>
      <c r="C34" s="3" t="s">
        <v>40</v>
      </c>
      <c r="D34" s="3" t="s">
        <v>63</v>
      </c>
      <c r="E34" s="3" t="str">
        <f t="shared" si="4"/>
        <v>대리</v>
      </c>
      <c r="F34" s="2"/>
      <c r="G34" s="2" t="s">
        <v>73</v>
      </c>
      <c r="H34" s="2"/>
      <c r="I34" s="2"/>
      <c r="J34" s="2"/>
      <c r="K34" s="2"/>
    </row>
    <row r="35" spans="1:11" x14ac:dyDescent="0.3">
      <c r="A35" s="3" t="s">
        <v>74</v>
      </c>
      <c r="B35" s="3" t="s">
        <v>75</v>
      </c>
      <c r="C35" s="3" t="s">
        <v>40</v>
      </c>
      <c r="D35" s="3" t="s">
        <v>66</v>
      </c>
      <c r="E35" s="3" t="str">
        <f t="shared" si="4"/>
        <v>과장</v>
      </c>
      <c r="F35" s="2"/>
      <c r="G35" s="3" t="s">
        <v>76</v>
      </c>
      <c r="H35" s="3" t="s">
        <v>60</v>
      </c>
      <c r="I35" s="2"/>
      <c r="J35" s="2"/>
      <c r="K35" s="2"/>
    </row>
    <row r="36" spans="1:11" x14ac:dyDescent="0.3">
      <c r="A36" s="3" t="s">
        <v>77</v>
      </c>
      <c r="B36" s="3" t="s">
        <v>78</v>
      </c>
      <c r="C36" s="3" t="s">
        <v>36</v>
      </c>
      <c r="D36" s="3" t="s">
        <v>79</v>
      </c>
      <c r="E36" s="3" t="str">
        <f t="shared" si="4"/>
        <v>사원</v>
      </c>
      <c r="F36" s="2"/>
      <c r="G36" s="3" t="s">
        <v>80</v>
      </c>
      <c r="H36" s="3" t="s">
        <v>81</v>
      </c>
      <c r="I36" s="2"/>
      <c r="J36" s="2"/>
      <c r="K36" s="2"/>
    </row>
    <row r="37" spans="1:11" x14ac:dyDescent="0.3">
      <c r="A37" s="3" t="s">
        <v>82</v>
      </c>
      <c r="B37" s="3" t="s">
        <v>83</v>
      </c>
      <c r="C37" s="3" t="s">
        <v>36</v>
      </c>
      <c r="D37" s="3" t="s">
        <v>63</v>
      </c>
      <c r="E37" s="3" t="str">
        <f t="shared" si="4"/>
        <v>사원</v>
      </c>
      <c r="F37" s="2"/>
      <c r="G37" s="3" t="s">
        <v>84</v>
      </c>
      <c r="H37" s="3" t="s">
        <v>85</v>
      </c>
      <c r="I37" s="2"/>
      <c r="J37" s="2"/>
      <c r="K37" s="2"/>
    </row>
    <row r="38" spans="1:11" x14ac:dyDescent="0.3">
      <c r="A38" s="3" t="s">
        <v>86</v>
      </c>
      <c r="B38" s="3" t="s">
        <v>87</v>
      </c>
      <c r="C38" s="3" t="s">
        <v>40</v>
      </c>
      <c r="D38" s="3" t="s">
        <v>79</v>
      </c>
      <c r="E38" s="3" t="str">
        <f t="shared" si="4"/>
        <v>부장</v>
      </c>
      <c r="F38" s="2"/>
      <c r="G38" s="3" t="s">
        <v>88</v>
      </c>
      <c r="H38" s="3" t="s">
        <v>89</v>
      </c>
      <c r="I38" s="2"/>
      <c r="J38" s="2"/>
      <c r="K38" s="2"/>
    </row>
    <row r="39" spans="1:11" x14ac:dyDescent="0.3">
      <c r="A39" s="3" t="s">
        <v>90</v>
      </c>
      <c r="B39" s="3" t="s">
        <v>91</v>
      </c>
      <c r="C39" s="3" t="s">
        <v>36</v>
      </c>
      <c r="D39" s="3" t="s">
        <v>79</v>
      </c>
      <c r="E39" s="3" t="str">
        <f t="shared" si="4"/>
        <v>대리</v>
      </c>
      <c r="F39" s="2"/>
      <c r="G39" s="3" t="s">
        <v>92</v>
      </c>
      <c r="H39" s="3" t="s">
        <v>93</v>
      </c>
      <c r="I39" s="2"/>
      <c r="J39" s="2"/>
      <c r="K39" s="2"/>
    </row>
  </sheetData>
  <mergeCells count="1">
    <mergeCell ref="A26:D26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workbookViewId="0">
      <selection activeCell="J7" sqref="J7"/>
    </sheetView>
  </sheetViews>
  <sheetFormatPr defaultRowHeight="16.5" outlineLevelRow="3" x14ac:dyDescent="0.3"/>
  <sheetData>
    <row r="1" spans="1:8" ht="20.25" x14ac:dyDescent="0.3">
      <c r="A1" s="39" t="s">
        <v>96</v>
      </c>
      <c r="B1" s="39"/>
      <c r="C1" s="39"/>
      <c r="D1" s="39"/>
      <c r="E1" s="39"/>
      <c r="F1" s="39"/>
      <c r="G1" s="39"/>
      <c r="H1" s="39"/>
    </row>
    <row r="3" spans="1:8" x14ac:dyDescent="0.3">
      <c r="A3" s="32" t="s">
        <v>97</v>
      </c>
      <c r="B3" s="32" t="s">
        <v>29</v>
      </c>
      <c r="C3" s="32" t="s">
        <v>98</v>
      </c>
      <c r="D3" s="32" t="s">
        <v>99</v>
      </c>
      <c r="E3" s="32" t="s">
        <v>100</v>
      </c>
      <c r="F3" s="32" t="s">
        <v>101</v>
      </c>
      <c r="G3" s="32" t="s">
        <v>102</v>
      </c>
      <c r="H3" s="32" t="s">
        <v>103</v>
      </c>
    </row>
    <row r="4" spans="1:8" outlineLevel="3" x14ac:dyDescent="0.3">
      <c r="A4" s="6" t="s">
        <v>105</v>
      </c>
      <c r="B4" s="6" t="s">
        <v>40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108</v>
      </c>
      <c r="B5" s="6" t="s">
        <v>40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109</v>
      </c>
      <c r="B6" s="6" t="s">
        <v>40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111</v>
      </c>
      <c r="B7" s="6" t="s">
        <v>40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113</v>
      </c>
      <c r="B8" s="6" t="s">
        <v>40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115</v>
      </c>
      <c r="B9" s="6" t="s">
        <v>40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118</v>
      </c>
      <c r="B10" s="6" t="s">
        <v>40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119</v>
      </c>
      <c r="B11" s="6" t="s">
        <v>40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120</v>
      </c>
      <c r="B12" s="6" t="s">
        <v>40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9" t="s">
        <v>240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9" t="s">
        <v>238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104</v>
      </c>
      <c r="B15" s="6" t="s">
        <v>36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106</v>
      </c>
      <c r="B16" s="6" t="s">
        <v>36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107</v>
      </c>
      <c r="B17" s="6" t="s">
        <v>36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110</v>
      </c>
      <c r="B18" s="6" t="s">
        <v>36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112</v>
      </c>
      <c r="B19" s="6" t="s">
        <v>36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114</v>
      </c>
      <c r="B20" s="6" t="s">
        <v>36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116</v>
      </c>
      <c r="B21" s="6" t="s">
        <v>36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117</v>
      </c>
      <c r="B22" s="6" t="s">
        <v>36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30"/>
      <c r="B23" s="31" t="s">
        <v>241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3">
      <c r="A24" s="30"/>
      <c r="B24" s="31" t="s">
        <v>239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3">
      <c r="A25" s="30"/>
      <c r="B25" s="31" t="s">
        <v>242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3">
      <c r="A26" s="30"/>
      <c r="B26" s="31" t="s">
        <v>237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workbookViewId="0">
      <selection activeCell="G25" sqref="G25"/>
    </sheetView>
  </sheetViews>
  <sheetFormatPr defaultRowHeight="16.5" x14ac:dyDescent="0.3"/>
  <cols>
    <col min="1" max="1" width="9.375" bestFit="1" customWidth="1"/>
    <col min="2" max="3" width="14.5" bestFit="1" customWidth="1"/>
    <col min="4" max="5" width="18" bestFit="1" customWidth="1"/>
    <col min="6" max="7" width="14.5" bestFit="1" customWidth="1"/>
    <col min="8" max="9" width="13.125" bestFit="1" customWidth="1"/>
    <col min="10" max="11" width="14.5" bestFit="1" customWidth="1"/>
    <col min="12" max="13" width="13.125" bestFit="1" customWidth="1"/>
    <col min="14" max="15" width="18" bestFit="1" customWidth="1"/>
  </cols>
  <sheetData>
    <row r="1" spans="1:6" ht="20.25" x14ac:dyDescent="0.3">
      <c r="A1" s="39" t="s">
        <v>121</v>
      </c>
      <c r="B1" s="39"/>
      <c r="C1" s="39"/>
      <c r="D1" s="39"/>
      <c r="E1" s="39"/>
      <c r="F1" s="39"/>
    </row>
    <row r="3" spans="1:6" x14ac:dyDescent="0.3">
      <c r="A3" s="6" t="s">
        <v>122</v>
      </c>
      <c r="B3" s="6" t="s">
        <v>123</v>
      </c>
      <c r="C3" s="6" t="s">
        <v>124</v>
      </c>
      <c r="D3" s="6" t="s">
        <v>125</v>
      </c>
      <c r="E3" s="6" t="s">
        <v>126</v>
      </c>
      <c r="F3" s="6" t="s">
        <v>127</v>
      </c>
    </row>
    <row r="4" spans="1:6" x14ac:dyDescent="0.3">
      <c r="A4" s="6" t="s">
        <v>128</v>
      </c>
      <c r="B4" s="6" t="s">
        <v>129</v>
      </c>
      <c r="C4" s="6" t="s">
        <v>130</v>
      </c>
      <c r="D4" s="7">
        <v>150000000</v>
      </c>
      <c r="E4" s="7">
        <v>3200000</v>
      </c>
      <c r="F4" s="7">
        <v>1400000</v>
      </c>
    </row>
    <row r="5" spans="1:6" x14ac:dyDescent="0.3">
      <c r="A5" s="6" t="s">
        <v>131</v>
      </c>
      <c r="B5" s="6" t="s">
        <v>129</v>
      </c>
      <c r="C5" s="6" t="s">
        <v>130</v>
      </c>
      <c r="D5" s="7">
        <v>180000000</v>
      </c>
      <c r="E5" s="7">
        <v>3800000</v>
      </c>
      <c r="F5" s="7">
        <v>1600000</v>
      </c>
    </row>
    <row r="6" spans="1:6" x14ac:dyDescent="0.3">
      <c r="A6" s="6" t="s">
        <v>132</v>
      </c>
      <c r="B6" s="6" t="s">
        <v>129</v>
      </c>
      <c r="C6" s="6" t="s">
        <v>130</v>
      </c>
      <c r="D6" s="7">
        <v>160000000</v>
      </c>
      <c r="E6" s="7">
        <v>3400000</v>
      </c>
      <c r="F6" s="7">
        <v>1400000</v>
      </c>
    </row>
    <row r="7" spans="1:6" x14ac:dyDescent="0.3">
      <c r="A7" s="6" t="s">
        <v>133</v>
      </c>
      <c r="B7" s="6" t="s">
        <v>134</v>
      </c>
      <c r="C7" s="6" t="s">
        <v>135</v>
      </c>
      <c r="D7" s="7">
        <v>210000000</v>
      </c>
      <c r="E7" s="7">
        <v>4400000</v>
      </c>
      <c r="F7" s="7">
        <v>1900000</v>
      </c>
    </row>
    <row r="8" spans="1:6" x14ac:dyDescent="0.3">
      <c r="A8" s="6" t="s">
        <v>136</v>
      </c>
      <c r="B8" s="6" t="s">
        <v>134</v>
      </c>
      <c r="C8" s="6" t="s">
        <v>135</v>
      </c>
      <c r="D8" s="7">
        <v>200000000</v>
      </c>
      <c r="E8" s="7">
        <v>4200000</v>
      </c>
      <c r="F8" s="7">
        <v>1800000</v>
      </c>
    </row>
    <row r="9" spans="1:6" x14ac:dyDescent="0.3">
      <c r="A9" s="6" t="s">
        <v>137</v>
      </c>
      <c r="B9" s="6" t="s">
        <v>134</v>
      </c>
      <c r="C9" s="6" t="s">
        <v>135</v>
      </c>
      <c r="D9" s="7">
        <v>240000000</v>
      </c>
      <c r="E9" s="7">
        <v>5000000</v>
      </c>
      <c r="F9" s="7">
        <v>2200000</v>
      </c>
    </row>
    <row r="10" spans="1:6" x14ac:dyDescent="0.3">
      <c r="A10" s="6" t="s">
        <v>138</v>
      </c>
      <c r="B10" s="6" t="s">
        <v>139</v>
      </c>
      <c r="C10" s="6" t="s">
        <v>140</v>
      </c>
      <c r="D10" s="7">
        <v>280000000</v>
      </c>
      <c r="E10" s="7">
        <v>5900000</v>
      </c>
      <c r="F10" s="7">
        <v>2500000</v>
      </c>
    </row>
    <row r="11" spans="1:6" x14ac:dyDescent="0.3">
      <c r="A11" s="6" t="s">
        <v>141</v>
      </c>
      <c r="B11" s="6" t="s">
        <v>139</v>
      </c>
      <c r="C11" s="6" t="s">
        <v>140</v>
      </c>
      <c r="D11" s="7">
        <v>270000000</v>
      </c>
      <c r="E11" s="7">
        <v>5700000</v>
      </c>
      <c r="F11" s="7">
        <v>2400000</v>
      </c>
    </row>
    <row r="12" spans="1:6" x14ac:dyDescent="0.3">
      <c r="A12" s="6" t="s">
        <v>142</v>
      </c>
      <c r="B12" s="6" t="s">
        <v>139</v>
      </c>
      <c r="C12" s="6" t="s">
        <v>140</v>
      </c>
      <c r="D12" s="7">
        <v>250000000</v>
      </c>
      <c r="E12" s="7">
        <v>5300000</v>
      </c>
      <c r="F12" s="7">
        <v>2300000</v>
      </c>
    </row>
    <row r="13" spans="1:6" x14ac:dyDescent="0.3">
      <c r="A13" s="6" t="s">
        <v>143</v>
      </c>
      <c r="B13" s="6" t="s">
        <v>144</v>
      </c>
      <c r="C13" s="6" t="s">
        <v>145</v>
      </c>
      <c r="D13" s="7">
        <v>300000000</v>
      </c>
      <c r="E13" s="7">
        <v>6300000</v>
      </c>
      <c r="F13" s="7">
        <v>2700000</v>
      </c>
    </row>
    <row r="14" spans="1:6" x14ac:dyDescent="0.3">
      <c r="A14" s="6" t="s">
        <v>146</v>
      </c>
      <c r="B14" s="6" t="s">
        <v>147</v>
      </c>
      <c r="C14" s="6" t="s">
        <v>145</v>
      </c>
      <c r="D14" s="7">
        <v>350000000</v>
      </c>
      <c r="E14" s="7">
        <v>7400000</v>
      </c>
      <c r="F14" s="7">
        <v>3200000</v>
      </c>
    </row>
    <row r="15" spans="1:6" x14ac:dyDescent="0.3">
      <c r="A15" s="6" t="s">
        <v>148</v>
      </c>
      <c r="B15" s="6" t="s">
        <v>149</v>
      </c>
      <c r="C15" s="6" t="s">
        <v>145</v>
      </c>
      <c r="D15" s="7">
        <v>320000000</v>
      </c>
      <c r="E15" s="7">
        <v>6700000</v>
      </c>
      <c r="F15" s="7">
        <v>2900000</v>
      </c>
    </row>
    <row r="19" spans="1:5" x14ac:dyDescent="0.3">
      <c r="A19" s="33" t="s">
        <v>124</v>
      </c>
      <c r="B19" t="s">
        <v>130</v>
      </c>
    </row>
    <row r="21" spans="1:5" x14ac:dyDescent="0.3">
      <c r="B21" s="33" t="s">
        <v>123</v>
      </c>
      <c r="C21" s="33" t="s">
        <v>249</v>
      </c>
    </row>
    <row r="22" spans="1:5" x14ac:dyDescent="0.3">
      <c r="B22" t="s">
        <v>129</v>
      </c>
      <c r="D22" t="s">
        <v>244</v>
      </c>
      <c r="E22" t="s">
        <v>246</v>
      </c>
    </row>
    <row r="23" spans="1:5" x14ac:dyDescent="0.3">
      <c r="A23" s="33" t="s">
        <v>122</v>
      </c>
      <c r="B23" t="s">
        <v>245</v>
      </c>
      <c r="C23" t="s">
        <v>247</v>
      </c>
    </row>
    <row r="24" spans="1:5" x14ac:dyDescent="0.3">
      <c r="A24" t="s">
        <v>128</v>
      </c>
      <c r="B24" s="34">
        <v>3200000</v>
      </c>
      <c r="C24" s="34">
        <v>1400000</v>
      </c>
      <c r="D24" s="34">
        <v>3200000</v>
      </c>
      <c r="E24" s="34">
        <v>1400000</v>
      </c>
    </row>
    <row r="25" spans="1:5" x14ac:dyDescent="0.3">
      <c r="A25" t="s">
        <v>131</v>
      </c>
      <c r="B25" s="34">
        <v>3800000</v>
      </c>
      <c r="C25" s="34">
        <v>1600000</v>
      </c>
      <c r="D25" s="34">
        <v>3800000</v>
      </c>
      <c r="E25" s="34">
        <v>1600000</v>
      </c>
    </row>
    <row r="26" spans="1:5" x14ac:dyDescent="0.3">
      <c r="A26" t="s">
        <v>132</v>
      </c>
      <c r="B26" s="34">
        <v>3400000</v>
      </c>
      <c r="C26" s="34">
        <v>1400000</v>
      </c>
      <c r="D26" s="34">
        <v>3400000</v>
      </c>
      <c r="E26" s="34">
        <v>1400000</v>
      </c>
    </row>
    <row r="27" spans="1:5" x14ac:dyDescent="0.3">
      <c r="A27" t="s">
        <v>243</v>
      </c>
      <c r="B27" s="34">
        <v>3466666.6666666665</v>
      </c>
      <c r="C27" s="34">
        <v>1466666.6666666667</v>
      </c>
      <c r="D27" s="34">
        <v>3466666.6666666665</v>
      </c>
      <c r="E27" s="3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>
      <selection activeCell="H20" sqref="H20"/>
    </sheetView>
  </sheetViews>
  <sheetFormatPr defaultRowHeight="16.5" x14ac:dyDescent="0.3"/>
  <cols>
    <col min="1" max="1" width="10.25" bestFit="1" customWidth="1"/>
    <col min="2" max="2" width="11" bestFit="1" customWidth="1"/>
    <col min="3" max="4" width="13" bestFit="1" customWidth="1"/>
    <col min="6" max="6" width="5.625" customWidth="1"/>
  </cols>
  <sheetData>
    <row r="1" spans="1:5" ht="20.25" x14ac:dyDescent="0.3">
      <c r="A1" s="39" t="s">
        <v>150</v>
      </c>
      <c r="B1" s="39"/>
      <c r="C1" s="39"/>
      <c r="D1" s="39"/>
      <c r="E1" s="39"/>
    </row>
    <row r="3" spans="1:5" x14ac:dyDescent="0.3">
      <c r="A3" s="6" t="s">
        <v>151</v>
      </c>
      <c r="B3" s="6" t="s">
        <v>152</v>
      </c>
      <c r="C3" s="6" t="s">
        <v>153</v>
      </c>
      <c r="D3" s="6" t="s">
        <v>154</v>
      </c>
      <c r="E3" s="6" t="s">
        <v>167</v>
      </c>
    </row>
    <row r="4" spans="1:5" x14ac:dyDescent="0.3">
      <c r="A4" s="6" t="s">
        <v>168</v>
      </c>
      <c r="B4" s="6">
        <v>65</v>
      </c>
      <c r="C4" s="6">
        <v>55</v>
      </c>
      <c r="D4" s="6">
        <v>80</v>
      </c>
      <c r="E4" s="35">
        <f>AVERAGE(B4:D4)</f>
        <v>66.666666666666671</v>
      </c>
    </row>
    <row r="5" spans="1:5" x14ac:dyDescent="0.3">
      <c r="A5" s="6" t="s">
        <v>169</v>
      </c>
      <c r="B5" s="6">
        <v>75</v>
      </c>
      <c r="C5" s="6">
        <v>70</v>
      </c>
      <c r="D5" s="6">
        <v>60</v>
      </c>
      <c r="E5" s="35">
        <f t="shared" ref="E5:E13" si="0">AVERAGE(B5:D5)</f>
        <v>68.333333333333329</v>
      </c>
    </row>
    <row r="6" spans="1:5" x14ac:dyDescent="0.3">
      <c r="A6" s="6" t="s">
        <v>170</v>
      </c>
      <c r="B6" s="6">
        <v>90</v>
      </c>
      <c r="C6" s="6">
        <v>95</v>
      </c>
      <c r="D6" s="6">
        <v>85</v>
      </c>
      <c r="E6" s="35">
        <f t="shared" si="0"/>
        <v>90</v>
      </c>
    </row>
    <row r="7" spans="1:5" x14ac:dyDescent="0.3">
      <c r="A7" s="6" t="s">
        <v>171</v>
      </c>
      <c r="B7" s="6">
        <v>80</v>
      </c>
      <c r="C7" s="6">
        <v>80</v>
      </c>
      <c r="D7" s="6">
        <v>85</v>
      </c>
      <c r="E7" s="35">
        <f t="shared" si="0"/>
        <v>81.666666666666671</v>
      </c>
    </row>
    <row r="8" spans="1:5" x14ac:dyDescent="0.3">
      <c r="A8" s="6" t="s">
        <v>172</v>
      </c>
      <c r="B8" s="6">
        <v>60</v>
      </c>
      <c r="C8" s="6">
        <v>45</v>
      </c>
      <c r="D8" s="6">
        <v>50</v>
      </c>
      <c r="E8" s="35">
        <f t="shared" si="0"/>
        <v>51.666666666666664</v>
      </c>
    </row>
    <row r="9" spans="1:5" x14ac:dyDescent="0.3">
      <c r="A9" s="6" t="s">
        <v>173</v>
      </c>
      <c r="B9" s="6">
        <v>40</v>
      </c>
      <c r="C9" s="6">
        <v>35</v>
      </c>
      <c r="D9" s="6">
        <v>50</v>
      </c>
      <c r="E9" s="35">
        <f t="shared" si="0"/>
        <v>41.666666666666664</v>
      </c>
    </row>
    <row r="10" spans="1:5" x14ac:dyDescent="0.3">
      <c r="A10" s="6" t="s">
        <v>174</v>
      </c>
      <c r="B10" s="6">
        <v>35</v>
      </c>
      <c r="C10" s="6">
        <v>40</v>
      </c>
      <c r="D10" s="6">
        <v>50</v>
      </c>
      <c r="E10" s="35">
        <f t="shared" si="0"/>
        <v>41.666666666666664</v>
      </c>
    </row>
    <row r="11" spans="1:5" x14ac:dyDescent="0.3">
      <c r="A11" s="6" t="s">
        <v>175</v>
      </c>
      <c r="B11" s="6">
        <v>85</v>
      </c>
      <c r="C11" s="6">
        <v>80</v>
      </c>
      <c r="D11" s="6">
        <v>70</v>
      </c>
      <c r="E11" s="35">
        <f t="shared" si="0"/>
        <v>78.333333333333329</v>
      </c>
    </row>
    <row r="12" spans="1:5" x14ac:dyDescent="0.3">
      <c r="A12" s="6" t="s">
        <v>176</v>
      </c>
      <c r="B12" s="6">
        <v>75</v>
      </c>
      <c r="C12" s="6">
        <v>90</v>
      </c>
      <c r="D12" s="6">
        <v>80</v>
      </c>
      <c r="E12" s="35">
        <f t="shared" si="0"/>
        <v>81.666666666666671</v>
      </c>
    </row>
    <row r="13" spans="1:5" x14ac:dyDescent="0.3">
      <c r="A13" s="6" t="s">
        <v>177</v>
      </c>
      <c r="B13" s="6">
        <v>65</v>
      </c>
      <c r="C13" s="6">
        <v>60</v>
      </c>
      <c r="D13" s="6">
        <v>50</v>
      </c>
      <c r="E13" s="3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5</xdr:col>
                    <xdr:colOff>400050</xdr:colOff>
                    <xdr:row>1</xdr:row>
                    <xdr:rowOff>142875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FD7D-6DFF-4F6F-AC6B-031DA6EEAC17}">
  <dimension ref="A1:E16"/>
  <sheetViews>
    <sheetView tabSelected="1" workbookViewId="0">
      <selection activeCell="M24" sqref="M24"/>
    </sheetView>
  </sheetViews>
  <sheetFormatPr defaultRowHeight="16.5" x14ac:dyDescent="0.3"/>
  <cols>
    <col min="2" max="4" width="9.125" bestFit="1" customWidth="1"/>
    <col min="5" max="5" width="9.875" bestFit="1" customWidth="1"/>
  </cols>
  <sheetData>
    <row r="1" spans="1:5" ht="20.25" x14ac:dyDescent="0.3">
      <c r="A1" s="39" t="s">
        <v>155</v>
      </c>
      <c r="B1" s="39"/>
      <c r="C1" s="39"/>
      <c r="D1" s="39"/>
      <c r="E1" s="39"/>
    </row>
    <row r="3" spans="1:5" x14ac:dyDescent="0.3">
      <c r="A3" s="6" t="s">
        <v>156</v>
      </c>
      <c r="B3" s="6" t="s">
        <v>157</v>
      </c>
      <c r="C3" s="6" t="s">
        <v>17</v>
      </c>
      <c r="D3" s="6" t="s">
        <v>18</v>
      </c>
      <c r="E3" s="6" t="s">
        <v>158</v>
      </c>
    </row>
    <row r="4" spans="1:5" x14ac:dyDescent="0.3">
      <c r="A4" s="6" t="s">
        <v>159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160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161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162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163</v>
      </c>
      <c r="B8" s="10">
        <v>110</v>
      </c>
      <c r="C8" s="10">
        <v>45000</v>
      </c>
      <c r="D8" s="10">
        <v>101</v>
      </c>
      <c r="E8" s="10">
        <f>C8*D8</f>
        <v>4545000</v>
      </c>
    </row>
    <row r="16" spans="1:5" x14ac:dyDescent="0.3">
      <c r="E16" t="s">
        <v>95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m 3 I V W 7 L n S D O m A A A A 9 w A A A B I A H A B D b 2 5 m a W c v U G F j a 2 F n Z S 5 4 b W w g o h g A K K A U A A A A A A A A A A A A A A A A A A A A A A A A A A A A h Y 8 x D o I w A E W v Q r r T F i R E S C m D o 5 I Y T Y x r U y o 0 Q G t o s d z N w S N 5 B T G K u j n + 9 9 / w / / 1 6 I / n Y t d 5 F 9 E Z q l Y E A Y u A J x X U p V Z W B w Z 7 8 J c g p 2 T L e s E p 4 k 6 x M O p o y A 7 W 1 5 x Q h 5 x x 0 C 6 j 7 C o U Y B + h Y b P a 8 F h 0 D H 1 n + l 3 2 p j G W K C 0 D J 4 T W G h j C J Y Z D E U Q Q x Q T M l h V R f I 5 w G P 9 s f S F Z D a 4 d e 0 E b 7 6 x 1 B c y T o f Y I + A F B L A w Q U A A I A C A C b c h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3 I V W 2 z J j H N 0 A Q A A D g k A A B M A H A B G b 3 J t d W x h c y 9 T Z W N 0 a W 9 u M S 5 t I K I Y A C i g F A A A A A A A A A A A A A A A A A A A A A A A A A A A A O 2 T Q U v D M B i G 7 4 P 9 h 5 B d W i h l 6 7 b D H D 1 1 e h R k 8 2 R l 1 C 1 q o U 2 k S X V j D B Q 9 K L s M Q X B Y Z Q c v g g d x K g P x D 3 X p f z B Q R I c W L 3 p w L o c k 3 5 v A + 3 5 5 C E U N Z h M M q v G a K 6 d T 6 R T d t j z U B P z w I D o 9 5 l e 3 4 W g Y n R 9 F g x u g A w e x d A q I w S / 6 k 9 F Y K A b d V S u k 4 b s I M 2 n J d p B q E M x E Q S V o L J i r F H n U 9 M V s V s g e d o j V p K a W 1 f J 1 / v w Q D Q I t H J / U e e 8 6 H N + Z W Q 3 w x 4 D 3 h q L g T w E P h O + Z + T m H y l o M y s p a B T m 2 a z P k 6 b A M F W A Q x 3 c x 1 Y s K W M Q N 0 r T x l l 4 q l B S w 4 h O G q q z t I P 1 9 q y 4 T j N Z l J W 4 n A y e j / f D + Z d I P Q O w L R W 8 1 a 0 N c r H k W p p v E c 2 O D W n s H U S n u X + l 0 Y K z m R A A m T g B D L d Z V w J u u J e j 5 B L 2 Q o B e n 9 K 6 c T t k 4 M f p H j B n 4 B U h J k + F M 0 x R W v H c J 4 p f 5 Q y i n c 3 / P M T / j H P / X r y z M a c 4 Q z e K v 0 w R S T p 4 T / T G i r 1 B L A Q I t A B Q A A g A I A J t y F V u y 5 0 g z p g A A A P c A A A A S A A A A A A A A A A A A A A A A A A A A A A B D b 2 5 m a W c v U G F j a 2 F n Z S 5 4 b W x Q S w E C L Q A U A A I A C A C b c h V b D 8 r p q 6 Q A A A D p A A A A E w A A A A A A A A A A A A A A A A D y A A A A W 0 N v b n R l b n R f V H l w Z X N d L n h t b F B L A Q I t A B Q A A g A I A J t y F V t s y Y x z d A E A A A 4 J A A A T A A A A A A A A A A A A A A A A A O M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Q y A A A A A A A A g j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7 Y O Q 7 I O J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x V D A x O j U 5 O j Q z L j A 5 N T U 5 M T B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I O B 7 Z K I 7 J 6 s 6 r O g 7 Z i E 7 Z m p L + u z g O q y v e u Q n C D s n K D t m J U u e 0 N v b H V t b j E s M H 0 m c X V v d D s s J n F 1 b 3 Q 7 U 2 V j d G l v b j E v 7 I O B 7 Z K I 7 J 6 s 6 r O g 7 Z i E 7 Z m p L + u z g O q y v e u Q n C D s n K D t m J U u e 0 N v b H V t b j I s M X 0 m c X V v d D s s J n F 1 b 3 Q 7 U 2 V j d G l v b j E v 7 I O B 7 Z K I 7 J 6 s 6 r O g 7 Z i E 7 Z m p L + u z g O q y v e u Q n C D s n K D t m J U u e 0 N v b H V t b j M s M n 0 m c X V v d D s s J n F 1 b 3 Q 7 U 2 V j d G l v b j E v 7 I O B 7 Z K I 7 J 6 s 6 r O g 7 Z i E 7 Z m p L + u z g O q y v e u Q n C D s n K D t m J U u e 0 N v b H V t b j Q s M 3 0 m c X V v d D s s J n F 1 b 3 Q 7 U 2 V j d G l v b j E v 7 I O B 7 Z K I 7 J 6 s 6 r O g 7 Z i E 7 Z m p L + u z g O q y v e u Q n C D s n K D t m J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7 I O B 7 Z K I 7 J 6 s 6 r O g 7 Z i E 7 Z m p L + u z g O q y v e u Q n C D s n K D t m J U u e 0 N v b H V t b j E s M H 0 m c X V v d D s s J n F 1 b 3 Q 7 U 2 V j d G l v b j E v 7 I O B 7 Z K I 7 J 6 s 6 r O g 7 Z i E 7 Z m p L + u z g O q y v e u Q n C D s n K D t m J U u e 0 N v b H V t b j I s M X 0 m c X V v d D s s J n F 1 b 3 Q 7 U 2 V j d G l v b j E v 7 I O B 7 Z K I 7 J 6 s 6 r O g 7 Z i E 7 Z m p L + u z g O q y v e u Q n C D s n K D t m J U u e 0 N v b H V t b j M s M n 0 m c X V v d D s s J n F 1 b 3 Q 7 U 2 V j d G l v b j E v 7 I O B 7 Z K I 7 J 6 s 6 r O g 7 Z i E 7 Z m p L + u z g O q y v e u Q n C D s n K D t m J U u e 0 N v b H V t b j Q s M 3 0 m c X V v d D s s J n F 1 b 3 Q 7 U 2 V j d G l v b j E v 7 I O B 7 Z K I 7 J 6 s 6 r O g 7 Z i E 7 Z m p L + u z g O q y v e u Q n C D s n K D t m J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Q l O T I l O D g l R U M l O U U l Q U M l R U E l Q j M l Q T A l R U Q l O T g l O D Q l R U Q l O T k l Q T k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E J T k y J T g 4 J U V D J T l F J U F D J U V B J U I z J U E w J U V E J T k 4 J T g 0 J U V E J T k 5 J U E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F U M D I 6 M D A 6 N T U u O D I y N z A z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s g 4 H t k o j s n q z q s 6 D t m I T t m a k g K D I p L + 2 Y l e y L n S D r s 4 D q s r 0 u e 0 N v b H V t b j E s M H 0 m c X V v d D s s J n F 1 b 3 Q 7 U 2 V j d G l v b j E v 7 I O B 7 Z K I 7 J 6 s 6 r O g 7 Z i E 7 Z m p I C g y K S / t m J X s i 5 0 g 6 7 O A 6 r K 9 L n t D b 2 x 1 b W 4 y L D F 9 J n F 1 b 3 Q 7 L C Z x d W 9 0 O 1 N l Y 3 R p b 2 4 x L + y D g e 2 S i O y e r O q z o O 2 Y h O 2 Z q S A o M i k v 7 Z i V 7 I u d I O u z g O q y v S 5 7 Q 2 9 s d W 1 u M y w y f S Z x d W 9 0 O y w m c X V v d D t T Z W N 0 a W 9 u M S / s g 4 H t k o j s n q z q s 6 D t m I T t m a k g K D I p L + 2 Y l e y L n S D r s 4 D q s r 0 u e 0 N v b H V t b j Q s M 3 0 m c X V v d D s s J n F 1 b 3 Q 7 U 2 V j d G l v b j E v 7 I O B 7 Z K I 7 J 6 s 6 r O g 7 Z i E 7 Z m p I C g y K S / t m J X s i 5 0 g 6 7 O A 6 r K 9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y D g e 2 S i O y e r O q z o O 2 Y h O 2 Z q S A o M i k v 7 Z i V 7 I u d I O u z g O q y v S 5 7 Q 2 9 s d W 1 u M S w w f S Z x d W 9 0 O y w m c X V v d D t T Z W N 0 a W 9 u M S / s g 4 H t k o j s n q z q s 6 D t m I T t m a k g K D I p L + 2 Y l e y L n S D r s 4 D q s r 0 u e 0 N v b H V t b j I s M X 0 m c X V v d D s s J n F 1 b 3 Q 7 U 2 V j d G l v b j E v 7 I O B 7 Z K I 7 J 6 s 6 r O g 7 Z i E 7 Z m p I C g y K S / t m J X s i 5 0 g 6 7 O A 6 r K 9 L n t D b 2 x 1 b W 4 z L D J 9 J n F 1 b 3 Q 7 L C Z x d W 9 0 O 1 N l Y 3 R p b 2 4 x L + y D g e 2 S i O y e r O q z o O 2 Y h O 2 Z q S A o M i k v 7 Z i V 7 I u d I O u z g O q y v S 5 7 Q 2 9 s d W 1 u N C w z f S Z x d W 9 0 O y w m c X V v d D t T Z W N 0 a W 9 u M S / s g 4 H t k o j s n q z q s 6 D t m I T t m a k g K D I p L + 2 Y l e y L n S D r s 4 D q s r 0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S U y M C g y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Q l O T I l O D g l R U M l O U U l Q U M l R U E l Q j M l Q T A l R U Q l O T g l O D Q l R U Q l O T k l Q T k l M j A o M i k v J U V E J T k 4 J T k 1 J U V D J T h C J T l E J T I w J U V C J U I z J T g w J U V B J U I y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E J T k y J T g 4 J U V D J T l F J U F D J U V B J U I z J U E w J U V E J T k 4 J T g 0 J U V E J T k 5 J U E 5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F U M D I 6 M D E 6 N T E u N T k x M D U 5 N F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s g 4 H t k o j s n q z q s 6 D t m I T t m a k g K D M p L + u z g O q y v e u Q n C D s n K D t m J U u e 0 N v b H V t b j E s M H 0 m c X V v d D s s J n F 1 b 3 Q 7 U 2 V j d G l v b j E v 7 I O B 7 Z K I 7 J 6 s 6 r O g 7 Z i E 7 Z m p I C g z K S / r s 4 D q s r 3 r k J w g 7 J y g 7 Z i V L n t D b 2 x 1 b W 4 y L D F 9 J n F 1 b 3 Q 7 L C Z x d W 9 0 O 1 N l Y 3 R p b 2 4 x L + y D g e 2 S i O y e r O q z o O 2 Y h O 2 Z q S A o M y k v 6 7 O A 6 r K 9 6 5 C c I O y c o O 2 Y l S 5 7 Q 2 9 s d W 1 u M y w y f S Z x d W 9 0 O y w m c X V v d D t T Z W N 0 a W 9 u M S / s g 4 H t k o j s n q z q s 6 D t m I T t m a k g K D M p L + u z g O q y v e u Q n C D s n K D t m J U u e 0 N v b H V t b j Q s M 3 0 m c X V v d D s s J n F 1 b 3 Q 7 U 2 V j d G l v b j E v 7 I O B 7 Z K I 7 J 6 s 6 r O g 7 Z i E 7 Z m p I C g z K S / r s 4 D q s r 3 r k J w g 7 J y g 7 Z i V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y D g e 2 S i O y e r O q z o O 2 Y h O 2 Z q S A o M y k v 6 7 O A 6 r K 9 6 5 C c I O y c o O 2 Y l S 5 7 Q 2 9 s d W 1 u M S w w f S Z x d W 9 0 O y w m c X V v d D t T Z W N 0 a W 9 u M S / s g 4 H t k o j s n q z q s 6 D t m I T t m a k g K D M p L + u z g O q y v e u Q n C D s n K D t m J U u e 0 N v b H V t b j I s M X 0 m c X V v d D s s J n F 1 b 3 Q 7 U 2 V j d G l v b j E v 7 I O B 7 Z K I 7 J 6 s 6 r O g 7 Z i E 7 Z m p I C g z K S / r s 4 D q s r 3 r k J w g 7 J y g 7 Z i V L n t D b 2 x 1 b W 4 z L D J 9 J n F 1 b 3 Q 7 L C Z x d W 9 0 O 1 N l Y 3 R p b 2 4 x L + y D g e 2 S i O y e r O q z o O 2 Y h O 2 Z q S A o M y k v 6 7 O A 6 r K 9 6 5 C c I O y c o O 2 Y l S 5 7 Q 2 9 s d W 1 u N C w z f S Z x d W 9 0 O y w m c X V v d D t T Z W N 0 a W 9 u M S / s g 4 H t k o j s n q z q s 6 D t m I T t m a k g K D M p L + u z g O q y v e u Q n C D s n K D t m J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S U y M C g z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Q l O T I l O D g l R U M l O U U l Q U M l R U E l Q j M l Q T A l R U Q l O T g l O D Q l R U Q l O T k l Q T k l M j A o M y k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E J T k y J T g 4 J U V D J T l F J U F D J U V B J U I z J U E w J U V E J T k 4 J T g 0 J U V E J T k 5 J U E 5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6 r i w 6 7 O 4 7 J 6 R 7 J e F L T M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F U M D I 6 M D Y 6 M z c u M T U y M D Q 2 M F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s g 4 H t k o j s n q z q s 6 D t m I T t m a k g K D Q p L + u z g O q y v e u Q n C D s n K D t m J U u e 0 N v b H V t b j E s M H 0 m c X V v d D s s J n F 1 b 3 Q 7 U 2 V j d G l v b j E v 7 I O B 7 Z K I 7 J 6 s 6 r O g 7 Z i E 7 Z m p I C g 0 K S / r s 4 D q s r 3 r k J w g 7 J y g 7 Z i V L n t D b 2 x 1 b W 4 y L D F 9 J n F 1 b 3 Q 7 L C Z x d W 9 0 O 1 N l Y 3 R p b 2 4 x L + y D g e 2 S i O y e r O q z o O 2 Y h O 2 Z q S A o N C k v 6 7 O A 6 r K 9 6 5 C c I O y c o O 2 Y l S 5 7 Q 2 9 s d W 1 u M y w y f S Z x d W 9 0 O y w m c X V v d D t T Z W N 0 a W 9 u M S / s g 4 H t k o j s n q z q s 6 D t m I T t m a k g K D Q p L + u z g O q y v e u Q n C D s n K D t m J U u e 0 N v b H V t b j Q s M 3 0 m c X V v d D s s J n F 1 b 3 Q 7 U 2 V j d G l v b j E v 7 I O B 7 Z K I 7 J 6 s 6 r O g 7 Z i E 7 Z m p I C g 0 K S / r s 4 D q s r 3 r k J w g 7 J y g 7 Z i V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y D g e 2 S i O y e r O q z o O 2 Y h O 2 Z q S A o N C k v 6 7 O A 6 r K 9 6 5 C c I O y c o O 2 Y l S 5 7 Q 2 9 s d W 1 u M S w w f S Z x d W 9 0 O y w m c X V v d D t T Z W N 0 a W 9 u M S / s g 4 H t k o j s n q z q s 6 D t m I T t m a k g K D Q p L + u z g O q y v e u Q n C D s n K D t m J U u e 0 N v b H V t b j I s M X 0 m c X V v d D s s J n F 1 b 3 Q 7 U 2 V j d G l v b j E v 7 I O B 7 Z K I 7 J 6 s 6 r O g 7 Z i E 7 Z m p I C g 0 K S / r s 4 D q s r 3 r k J w g 7 J y g 7 Z i V L n t D b 2 x 1 b W 4 z L D J 9 J n F 1 b 3 Q 7 L C Z x d W 9 0 O 1 N l Y 3 R p b 2 4 x L + y D g e 2 S i O y e r O q z o O 2 Y h O 2 Z q S A o N C k v 6 7 O A 6 r K 9 6 5 C c I O y c o O 2 Y l S 5 7 Q 2 9 s d W 1 u N C w z f S Z x d W 9 0 O y w m c X V v d D t T Z W N 0 a W 9 u M S / s g 4 H t k o j s n q z q s 6 D t m I T t m a k g K D Q p L + u z g O q y v e u Q n C D s n K D t m J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S U y M C g 0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Q l O T I l O D g l R U M l O U U l Q U M l R U E l Q j M l Q T A l R U Q l O T g l O D Q l R U Q l O T k l Q T k l M j A o N C k v J U V C J U I z J T g w J U V B J U I y J U J E J U V C J T k w J T l D J T I w J U V D J T l D J U E w J U V E J T k 4 J T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E J T k y J T g 4 J U V D J T l F J U F D J U V B J U I z J U E w J U V E J T k 4 J T g 0 J U V E J T k 5 J U E 5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F U M D U 6 M j A 6 M T k u M D c 5 O D c w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s g 4 H t k o j s n q z q s 6 D t m I T t m a k g K D U p L + u z g O q y v e u Q n C D s n K D t m J U u e 0 N v b H V t b j E s M H 0 m c X V v d D s s J n F 1 b 3 Q 7 U 2 V j d G l v b j E v 7 I O B 7 Z K I 7 J 6 s 6 r O g 7 Z i E 7 Z m p I C g 1 K S / r s 4 D q s r 3 r k J w g 7 J y g 7 Z i V L n t D b 2 x 1 b W 4 y L D F 9 J n F 1 b 3 Q 7 L C Z x d W 9 0 O 1 N l Y 3 R p b 2 4 x L + y D g e 2 S i O y e r O q z o O 2 Y h O 2 Z q S A o N S k v 6 7 O A 6 r K 9 6 5 C c I O y c o O 2 Y l S 5 7 Q 2 9 s d W 1 u M y w y f S Z x d W 9 0 O y w m c X V v d D t T Z W N 0 a W 9 u M S / s g 4 H t k o j s n q z q s 6 D t m I T t m a k g K D U p L + u z g O q y v e u Q n C D s n K D t m J U u e 0 N v b H V t b j Q s M 3 0 m c X V v d D s s J n F 1 b 3 Q 7 U 2 V j d G l v b j E v 7 I O B 7 Z K I 7 J 6 s 6 r O g 7 Z i E 7 Z m p I C g 1 K S / r s 4 D q s r 3 r k J w g 7 J y g 7 Z i V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y D g e 2 S i O y e r O q z o O 2 Y h O 2 Z q S A o N S k v 6 7 O A 6 r K 9 6 5 C c I O y c o O 2 Y l S 5 7 Q 2 9 s d W 1 u M S w w f S Z x d W 9 0 O y w m c X V v d D t T Z W N 0 a W 9 u M S / s g 4 H t k o j s n q z q s 6 D t m I T t m a k g K D U p L + u z g O q y v e u Q n C D s n K D t m J U u e 0 N v b H V t b j I s M X 0 m c X V v d D s s J n F 1 b 3 Q 7 U 2 V j d G l v b j E v 7 I O B 7 Z K I 7 J 6 s 6 r O g 7 Z i E 7 Z m p I C g 1 K S / r s 4 D q s r 3 r k J w g 7 J y g 7 Z i V L n t D b 2 x 1 b W 4 z L D J 9 J n F 1 b 3 Q 7 L C Z x d W 9 0 O 1 N l Y 3 R p b 2 4 x L + y D g e 2 S i O y e r O q z o O 2 Y h O 2 Z q S A o N S k v 6 7 O A 6 r K 9 6 5 C c I O y c o O 2 Y l S 5 7 Q 2 9 s d W 1 u N C w z f S Z x d W 9 0 O y w m c X V v d D t T Z W N 0 a W 9 u M S / s g 4 H t k o j s n q z q s 6 D t m I T t m a k g K D U p L + u z g O q y v e u Q n C D s n K D t m J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R C U 5 M i U 4 O C V F Q y U 5 R S V B Q y V F Q S V C M y V B M C V F R C U 5 O C U 4 N C V F R C U 5 O S V B O S U y M C g 1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Q l O T I l O D g l R U M l O U U l Q U M l R U E l Q j M l Q T A l R U Q l O T g l O D Q l R U Q l O T k l Q T k l M j A o N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T q F m W N 2 3 N L j o B U g 1 6 D Y Y c A A A A A A g A A A A A A E G Y A A A A B A A A g A A A A A 0 + h O 3 n m 9 Q b b 0 2 B + 7 J 3 s m 3 8 Y M m 0 F t 9 s w c I Q p X H 5 u 0 P U A A A A A D o A A A A A C A A A g A A A A + 9 E s k U 8 t N s z G j u j J n j x 5 0 R 0 T g G O + U a J + 4 c V z q s a p / E V Q A A A A V A a 7 h f v d 8 N W 3 U y m B s v e 1 o 4 Q G g E c A / o b + 5 x 1 Z 1 Y g g z / c 8 n d g G x e W n 6 r Y w m q 9 o 4 c T D / P 2 I 3 d x S p F T D U c R J M P w x G D T 9 f G z 3 E C S A v m o y f O Z a Y 6 x A A A A A q c 2 H x y c P h t 0 b F N P 7 Z B z X Q + 4 I l + F Z y T 6 c 2 g m X / t A 3 Q l / p B o v b / m a 5 W 3 f 8 f z u Y R p s q u s 8 J o A X h F 9 W S X B g F E 0 Q a P w = = < / D a t a M a s h u p > 
</file>

<file path=customXml/itemProps1.xml><?xml version="1.0" encoding="utf-8"?>
<ds:datastoreItem xmlns:ds="http://schemas.openxmlformats.org/officeDocument/2006/customXml" ds:itemID="{4443054E-8694-4D40-B512-434F4FF407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 Hyunjoon</dc:creator>
  <cp:lastModifiedBy>user</cp:lastModifiedBy>
  <dcterms:created xsi:type="dcterms:W3CDTF">2020-10-29T08:46:16Z</dcterms:created>
  <dcterms:modified xsi:type="dcterms:W3CDTF">2025-08-21T05:33:48Z</dcterms:modified>
</cp:coreProperties>
</file>