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2D9766EE-46A1-4860-984F-EB9EFF2C8869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G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E26" i="5"/>
  <c r="G24" i="5"/>
  <c r="F24" i="5"/>
  <c r="E24" i="5"/>
  <c r="D24" i="5"/>
  <c r="C24" i="5"/>
  <c r="G14" i="5"/>
  <c r="G26" i="5" s="1"/>
  <c r="F14" i="5"/>
  <c r="F26" i="5" s="1"/>
  <c r="E14" i="5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<sst xmlns="http://schemas.openxmlformats.org/spreadsheetml/2006/main" count="347" uniqueCount="264">
  <si>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</si>
  <si>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</si>
  <si>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</si>
  <si>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</si>
  <si>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</si>
  <si>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</si>
  <si>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</si>
  <si>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</si>
  <si>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</si>
  <si>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</si>
  <si>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</si>
  <si>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</si>
  <si>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</si>
  <si>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</si>
  <si>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</si>
  <si>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</si>
  <si>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</si>
  <si>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</si>
  <si>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</si>
  <si>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</si>
  <si>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</si>
  <si>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</si>
  <si>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</si>
  <si>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</si>
  <si>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</si>
  <si>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</si>
  <si>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</si>
  <si>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</si>
  <si>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</si>
  <si>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</si>
  <si>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</si>
  <si>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</si>
  <si>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</si>
  <si>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</si>
  <si>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</si>
  <si>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</si>
  <si>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</si>
  <si>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</si>
  <si>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</si>
  <si>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</si>
  <si>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</si>
  <si>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</si>
  <si>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</si>
  <si>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</si>
  <si>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</si>
  <si>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</si>
  <si>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</si>
  <si>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</si>
  <si>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</si>
  <si>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</si>
  <si>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</si>
  <si>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</si>
  <si>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</si>
  <si>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</si>
  <si>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</si>
  <si>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</si>
  <si>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</si>
  <si>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</si>
  <si>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</si>
  <si>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</si>
  <si>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</si>
  <si>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</si>
  <si>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</si>
  <si>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</si>
  <si>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</si>
  <si>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</si>
  <si>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</si>
  <si>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</si>
  <si>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</si>
  <si>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</si>
  <si>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</si>
  <si>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</si>
  <si>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</si>
  <si>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</si>
  <si>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</si>
  <si>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</si>
  <si>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</si>
  <si>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</si>
  <si>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</si>
  <si>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</si>
  <si>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</si>
  <si>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</si>
  <si>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</si>
  <si>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</si>
  <si>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</si>
  <si>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</si>
  <si>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</si>
  <si>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</si>
  <si>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</si>
  <si>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</si>
  <si>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</si>
  <si>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</si>
  <si>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</si>
  <si>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</si>
  <si>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</si>
  <si>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</si>
  <si>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</si>
  <si>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</si>
  <si>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</si>
  <si>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</si>
  <si>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</si>
  <si>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</si>
  <si>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</si>
  <si>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</si>
  <si>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</si>
  <si>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</si>
  <si>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</si>
  <si>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</si>
  <si>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</si>
  <si>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</si>
  <si>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</si>
  <si>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</si>
  <si>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</si>
  <si>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</si>
  <si>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</si>
  <si>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</si>
  <si>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</si>
  <si>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</si>
  <si>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</si>
  <si>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</si>
  <si>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</si>
  <si>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</si>
  <si>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</si>
  <si>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</si>
  <si>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</si>
  <si>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</si>
  <si>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</si>
  <si>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</si>
  <si>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</si>
  <si>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</si>
  <si>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</si>
  <si>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</si>
  <si>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</si>
  <si>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</si>
  <si>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</si>
  <si>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</si>
  <si>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</si>
  <si>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</si>
  <si>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</si>
  <si>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</si>
  <si>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</si>
  <si>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</si>
  <si>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</si>
  <si>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</si>
  <si>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</si>
  <si>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</si>
  <si>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</si>
  <si>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</si>
  <si>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</si>
  <si>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</si>
  <si>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</si>
  <si>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</si>
  <si>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</si>
  <si>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</si>
  <si>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</si>
  <si>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</si>
  <si>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</si>
  <si>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</si>
  <si>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</si>
  <si>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</si>
  <si>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</si>
  <si>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</si>
  <si>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</si>
  <si>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</si>
  <si>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</si>
  <si>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</si>
  <si>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</si>
  <si>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</si>
  <si>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</si>
  <si>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</si>
  <si>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</si>
  <si>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</si>
  <si>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</si>
  <si>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</si>
  <si>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</si>
  <si>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</si>
  <si>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</si>
  <si>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</si>
  <si>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</si>
  <si>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</si>
  <si>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</si>
  <si>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</si>
  <si>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</si>
  <si>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</si>
  <si>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</si>
  <si>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</si>
  <si>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</si>
  <si>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</si>
  <si>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</si>
  <si>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</si>
  <si>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</si>
  <si>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</si>
  <si>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</si>
  <si>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</si>
  <si>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</si>
  <si>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</si>
  <si>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</si>
  <si>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</si>
  <si>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</si>
  <si>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</si>
  <si>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</si>
  <si>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</si>
  <si>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</si>
  <si>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</si>
  <si>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</si>
  <si>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</si>
  <si>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</si>
  <si>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</si>
  <si>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</si>
  <si>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</si>
  <si>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</si>
  <si>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</si>
  <si>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</si>
  <si>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</si>
  <si>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</si>
  <si>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</si>
  <si>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</si>
  <si>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</si>
  <si>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</si>
  <si>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</si>
  <si>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</si>
  <si>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</si>
  <si>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</si>
  <si>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</si>
  <si>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</si>
  <si>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</si>
  <si>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</si>
  <si>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</si>
  <si>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</si>
  <si>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</si>
  <si>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</si>
  <si>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</si>
  <si>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NA-31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</si>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</sst>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424191"/>
        <c:axId val="176442275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76442275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4424191"/>
        <c:crosses val="max"/>
        <c:crossBetween val="between"/>
        <c:majorUnit val="2000000"/>
      </c:valAx>
      <c:catAx>
        <c:axId val="1764424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442275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B4D4D0D-A65C-84A4-9D80-8151D2C7DE68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26.372639120367" createdVersion="8" refreshedVersion="8" minRefreshableVersion="3" recordCount="12" xr:uid="{16886FFF-F0F5-42EB-8601-1B313706AD1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75F0A-8D2E-4AF2-B3CB-25019A85D007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240</v>
      </c>
      <c r="C3" s="1" t="s">
        <v>247</v>
      </c>
      <c r="D3" s="1" t="s">
        <v>252</v>
      </c>
      <c r="E3" s="1" t="s">
        <v>259</v>
      </c>
      <c r="F3" s="1" t="s">
        <v>260</v>
      </c>
    </row>
    <row r="4" spans="1:6" x14ac:dyDescent="0.4">
      <c r="A4" s="1" t="s">
        <v>234</v>
      </c>
      <c r="B4" s="1" t="s">
        <v>241</v>
      </c>
      <c r="C4" s="1" t="s">
        <v>248</v>
      </c>
      <c r="D4" s="1" t="s">
        <v>253</v>
      </c>
      <c r="E4" s="2">
        <v>1500</v>
      </c>
      <c r="F4" s="1" t="s">
        <v>261</v>
      </c>
    </row>
    <row r="5" spans="1:6" x14ac:dyDescent="0.4">
      <c r="A5" s="1" t="s">
        <v>235</v>
      </c>
      <c r="B5" s="1" t="s">
        <v>242</v>
      </c>
      <c r="C5" s="1" t="s">
        <v>249</v>
      </c>
      <c r="D5" s="1" t="s">
        <v>254</v>
      </c>
      <c r="E5" s="2">
        <v>2000</v>
      </c>
      <c r="F5" s="1" t="s">
        <v>262</v>
      </c>
    </row>
    <row r="6" spans="1:6" x14ac:dyDescent="0.4">
      <c r="A6" s="1" t="s">
        <v>236</v>
      </c>
      <c r="B6" s="1" t="s">
        <v>243</v>
      </c>
      <c r="C6" s="1" t="s">
        <v>250</v>
      </c>
      <c r="D6" s="1" t="s">
        <v>255</v>
      </c>
      <c r="E6" s="2">
        <v>3520</v>
      </c>
      <c r="F6" s="1" t="s">
        <v>262</v>
      </c>
    </row>
    <row r="7" spans="1:6" x14ac:dyDescent="0.4">
      <c r="A7" s="1" t="s">
        <v>237</v>
      </c>
      <c r="B7" s="1" t="s">
        <v>244</v>
      </c>
      <c r="C7" s="1" t="s">
        <v>251</v>
      </c>
      <c r="D7" s="1" t="s">
        <v>256</v>
      </c>
      <c r="E7" s="2">
        <v>1000</v>
      </c>
      <c r="F7" s="1" t="s">
        <v>263</v>
      </c>
    </row>
    <row r="8" spans="1:6" x14ac:dyDescent="0.4">
      <c r="A8" s="1" t="s">
        <v>238</v>
      </c>
      <c r="B8" s="1" t="s">
        <v>245</v>
      </c>
      <c r="C8" s="1" t="s">
        <v>248</v>
      </c>
      <c r="D8" s="1" t="s">
        <v>257</v>
      </c>
      <c r="E8" s="2">
        <v>800</v>
      </c>
      <c r="F8" s="1" t="s">
        <v>261</v>
      </c>
    </row>
    <row r="9" spans="1:6" x14ac:dyDescent="0.4">
      <c r="A9" s="1" t="s">
        <v>239</v>
      </c>
      <c r="B9" s="1" t="s">
        <v>246</v>
      </c>
      <c r="C9" s="1" t="s">
        <v>250</v>
      </c>
      <c r="D9" s="1" t="s">
        <v>258</v>
      </c>
      <c r="E9" s="2">
        <v>950</v>
      </c>
      <c r="F9" s="1" t="s">
        <v>262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8" t="s">
        <v>89</v>
      </c>
      <c r="B1" s="18"/>
      <c r="C1" s="18"/>
      <c r="D1" s="18"/>
      <c r="E1" s="18"/>
      <c r="F1" s="18"/>
      <c r="G1" s="18"/>
    </row>
    <row r="2" spans="1:7" ht="18.600000000000001" thickTop="1" thickBot="1" x14ac:dyDescent="0.45"/>
    <row r="3" spans="1:7" x14ac:dyDescent="0.4">
      <c r="A3" s="37" t="s">
        <v>90</v>
      </c>
      <c r="B3" s="38" t="s">
        <v>91</v>
      </c>
      <c r="C3" s="38" t="s">
        <v>92</v>
      </c>
      <c r="D3" s="38" t="s">
        <v>93</v>
      </c>
      <c r="E3" s="38" t="s">
        <v>94</v>
      </c>
      <c r="F3" s="38" t="s">
        <v>205</v>
      </c>
      <c r="G3" s="39" t="s">
        <v>95</v>
      </c>
    </row>
    <row r="4" spans="1:7" x14ac:dyDescent="0.4">
      <c r="A4" s="21" t="s">
        <v>96</v>
      </c>
      <c r="B4" s="19">
        <v>45874</v>
      </c>
      <c r="C4" s="6" t="s">
        <v>97</v>
      </c>
      <c r="D4" s="20">
        <v>1200</v>
      </c>
      <c r="E4" s="20">
        <v>1500</v>
      </c>
      <c r="F4" s="20">
        <v>1435</v>
      </c>
      <c r="G4" s="22">
        <f t="shared" ref="G4:G15" si="0">F4/E4</f>
        <v>0.95666666666666667</v>
      </c>
    </row>
    <row r="5" spans="1:7" x14ac:dyDescent="0.4">
      <c r="A5" s="21"/>
      <c r="B5" s="19">
        <v>45874</v>
      </c>
      <c r="C5" s="6" t="s">
        <v>98</v>
      </c>
      <c r="D5" s="20">
        <v>1200</v>
      </c>
      <c r="E5" s="20">
        <v>1500</v>
      </c>
      <c r="F5" s="20">
        <v>1518</v>
      </c>
      <c r="G5" s="22">
        <f t="shared" si="0"/>
        <v>1.012</v>
      </c>
    </row>
    <row r="6" spans="1:7" x14ac:dyDescent="0.4">
      <c r="A6" s="21"/>
      <c r="B6" s="19">
        <v>45874</v>
      </c>
      <c r="C6" s="6" t="s">
        <v>99</v>
      </c>
      <c r="D6" s="20">
        <v>2000</v>
      </c>
      <c r="E6" s="20">
        <v>1200</v>
      </c>
      <c r="F6" s="20">
        <v>1352</v>
      </c>
      <c r="G6" s="22">
        <f t="shared" si="0"/>
        <v>1.1266666666666667</v>
      </c>
    </row>
    <row r="7" spans="1:7" x14ac:dyDescent="0.4">
      <c r="A7" s="21" t="s">
        <v>100</v>
      </c>
      <c r="B7" s="19">
        <v>45875</v>
      </c>
      <c r="C7" s="6" t="s">
        <v>97</v>
      </c>
      <c r="D7" s="20">
        <v>2500</v>
      </c>
      <c r="E7" s="20">
        <v>1000</v>
      </c>
      <c r="F7" s="20">
        <v>1240</v>
      </c>
      <c r="G7" s="22">
        <f t="shared" si="0"/>
        <v>1.24</v>
      </c>
    </row>
    <row r="8" spans="1:7" x14ac:dyDescent="0.4">
      <c r="A8" s="21"/>
      <c r="B8" s="19">
        <v>45875</v>
      </c>
      <c r="C8" s="6" t="s">
        <v>98</v>
      </c>
      <c r="D8" s="20">
        <v>3000</v>
      </c>
      <c r="E8" s="20">
        <v>800</v>
      </c>
      <c r="F8" s="20">
        <v>786</v>
      </c>
      <c r="G8" s="22">
        <f t="shared" si="0"/>
        <v>0.98250000000000004</v>
      </c>
    </row>
    <row r="9" spans="1:7" x14ac:dyDescent="0.4">
      <c r="A9" s="21"/>
      <c r="B9" s="19">
        <v>45875</v>
      </c>
      <c r="C9" s="6" t="s">
        <v>99</v>
      </c>
      <c r="D9" s="20">
        <v>1800</v>
      </c>
      <c r="E9" s="20">
        <v>1400</v>
      </c>
      <c r="F9" s="20">
        <v>1385</v>
      </c>
      <c r="G9" s="22">
        <f t="shared" si="0"/>
        <v>0.98928571428571432</v>
      </c>
    </row>
    <row r="10" spans="1:7" x14ac:dyDescent="0.4">
      <c r="A10" s="21" t="s">
        <v>101</v>
      </c>
      <c r="B10" s="19">
        <v>45876</v>
      </c>
      <c r="C10" s="6" t="s">
        <v>97</v>
      </c>
      <c r="D10" s="20">
        <v>1500</v>
      </c>
      <c r="E10" s="20">
        <v>1300</v>
      </c>
      <c r="F10" s="20">
        <v>1389</v>
      </c>
      <c r="G10" s="22">
        <f t="shared" si="0"/>
        <v>1.0684615384615384</v>
      </c>
    </row>
    <row r="11" spans="1:7" x14ac:dyDescent="0.4">
      <c r="A11" s="21"/>
      <c r="B11" s="19">
        <v>45876</v>
      </c>
      <c r="C11" s="6" t="s">
        <v>98</v>
      </c>
      <c r="D11" s="20">
        <v>1150</v>
      </c>
      <c r="E11" s="20">
        <v>1600</v>
      </c>
      <c r="F11" s="20">
        <v>1579</v>
      </c>
      <c r="G11" s="22">
        <f t="shared" si="0"/>
        <v>0.98687499999999995</v>
      </c>
    </row>
    <row r="12" spans="1:7" x14ac:dyDescent="0.4">
      <c r="A12" s="21"/>
      <c r="B12" s="19">
        <v>45876</v>
      </c>
      <c r="C12" s="6" t="s">
        <v>99</v>
      </c>
      <c r="D12" s="20">
        <v>1000</v>
      </c>
      <c r="E12" s="20">
        <v>2000</v>
      </c>
      <c r="F12" s="20">
        <v>2168</v>
      </c>
      <c r="G12" s="22">
        <f t="shared" si="0"/>
        <v>1.0840000000000001</v>
      </c>
    </row>
    <row r="13" spans="1:7" x14ac:dyDescent="0.4">
      <c r="A13" s="21" t="s">
        <v>102</v>
      </c>
      <c r="B13" s="19">
        <v>45877</v>
      </c>
      <c r="C13" s="6" t="s">
        <v>97</v>
      </c>
      <c r="D13" s="20">
        <v>950</v>
      </c>
      <c r="E13" s="20">
        <v>2500</v>
      </c>
      <c r="F13" s="20">
        <v>2579</v>
      </c>
      <c r="G13" s="22">
        <f t="shared" si="0"/>
        <v>1.0316000000000001</v>
      </c>
    </row>
    <row r="14" spans="1:7" x14ac:dyDescent="0.4">
      <c r="A14" s="21"/>
      <c r="B14" s="19">
        <v>45877</v>
      </c>
      <c r="C14" s="6" t="s">
        <v>98</v>
      </c>
      <c r="D14" s="20">
        <v>1100</v>
      </c>
      <c r="E14" s="20">
        <v>1600</v>
      </c>
      <c r="F14" s="20">
        <v>1589</v>
      </c>
      <c r="G14" s="22">
        <f t="shared" si="0"/>
        <v>0.99312500000000004</v>
      </c>
    </row>
    <row r="15" spans="1:7" ht="18" thickBot="1" x14ac:dyDescent="0.45">
      <c r="A15" s="23"/>
      <c r="B15" s="24">
        <v>45877</v>
      </c>
      <c r="C15" s="25" t="s">
        <v>99</v>
      </c>
      <c r="D15" s="26">
        <v>3200</v>
      </c>
      <c r="E15" s="26">
        <v>800</v>
      </c>
      <c r="F15" s="26">
        <v>872</v>
      </c>
      <c r="G15" s="27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8">
        <v>0.92</v>
      </c>
    </row>
    <row r="6" spans="2:5" x14ac:dyDescent="0.4">
      <c r="B6" t="s">
        <v>211</v>
      </c>
      <c r="C6">
        <v>1600</v>
      </c>
      <c r="D6">
        <v>1544</v>
      </c>
      <c r="E6" s="28">
        <v>0.97</v>
      </c>
    </row>
    <row r="7" spans="2:5" x14ac:dyDescent="0.4">
      <c r="B7" t="s">
        <v>212</v>
      </c>
      <c r="C7">
        <v>2000</v>
      </c>
      <c r="D7">
        <v>1423</v>
      </c>
      <c r="E7" s="28">
        <v>0.71</v>
      </c>
    </row>
    <row r="8" spans="2:5" x14ac:dyDescent="0.4">
      <c r="B8" t="s">
        <v>213</v>
      </c>
      <c r="C8">
        <v>1500</v>
      </c>
      <c r="D8">
        <v>1221</v>
      </c>
      <c r="E8" s="28">
        <v>0.81</v>
      </c>
    </row>
    <row r="9" spans="2:5" x14ac:dyDescent="0.4">
      <c r="B9" t="s">
        <v>214</v>
      </c>
      <c r="C9">
        <v>1200</v>
      </c>
      <c r="D9">
        <v>1095</v>
      </c>
      <c r="E9" s="28">
        <v>0.91</v>
      </c>
    </row>
    <row r="10" spans="2:5" x14ac:dyDescent="0.4">
      <c r="B10" t="s">
        <v>215</v>
      </c>
      <c r="C10">
        <v>1000</v>
      </c>
      <c r="D10">
        <v>912</v>
      </c>
      <c r="E10" s="28">
        <v>0.91</v>
      </c>
    </row>
    <row r="11" spans="2:5" x14ac:dyDescent="0.4">
      <c r="B11" t="s">
        <v>216</v>
      </c>
      <c r="C11">
        <v>1200</v>
      </c>
      <c r="D11">
        <v>965</v>
      </c>
      <c r="E11" s="28">
        <v>0.8</v>
      </c>
    </row>
    <row r="12" spans="2:5" x14ac:dyDescent="0.4">
      <c r="B12" t="s">
        <v>217</v>
      </c>
      <c r="C12">
        <v>1000</v>
      </c>
      <c r="D12">
        <v>769</v>
      </c>
      <c r="E12" s="28">
        <v>0.77</v>
      </c>
    </row>
    <row r="13" spans="2:5" x14ac:dyDescent="0.4">
      <c r="B13" t="s">
        <v>218</v>
      </c>
      <c r="C13">
        <v>1500</v>
      </c>
      <c r="D13">
        <v>1426</v>
      </c>
      <c r="E13" s="28">
        <v>0.95</v>
      </c>
    </row>
    <row r="14" spans="2:5" x14ac:dyDescent="0.4">
      <c r="B14" t="s">
        <v>219</v>
      </c>
      <c r="C14">
        <v>1800</v>
      </c>
      <c r="D14">
        <v>1698</v>
      </c>
      <c r="E14" s="28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workbookViewId="0">
      <selection activeCell="K3" sqref="K3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IF(AND(AVERAGEA(H3:I3)&gt;=80,J3&gt;=70),"합격","")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IF(AND(AVERAGEA(H4:I4)&gt;=80,J4&gt;=70),"합격","")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232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35" t="str">
        <f>LEFT(A30,4)&amp;"년-"&amp;VLOOKUP(MID(A30,6,1)*1,$G$37:$H$39,2,FALSE)</f>
        <v>2021년-실버</v>
      </c>
      <c r="E30" s="11"/>
      <c r="G30" s="36" t="str">
        <f>MID(A30,5,1)</f>
        <v>-</v>
      </c>
    </row>
    <row r="31" spans="1:15" x14ac:dyDescent="0.4">
      <c r="A31" s="6" t="s">
        <v>190</v>
      </c>
      <c r="B31" s="6" t="s">
        <v>80</v>
      </c>
      <c r="C31" s="6" t="s">
        <v>56</v>
      </c>
      <c r="D31" s="35" t="str">
        <f t="shared" ref="D31:D39" si="3">LEFT(A31,4)&amp;"년-"&amp;VLOOKUP(MID(A31,6,1)*1,$G$37:$H$39,2,FALSE)</f>
        <v>2019년-골드</v>
      </c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35" t="str">
        <f t="shared" si="3"/>
        <v>2023년-브론즈</v>
      </c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35" t="str">
        <f t="shared" si="3"/>
        <v>2020년-실버</v>
      </c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35" t="str">
        <f t="shared" si="3"/>
        <v>2024년-브론즈</v>
      </c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35" t="str">
        <f t="shared" si="3"/>
        <v>2018년-골드</v>
      </c>
      <c r="E35" s="11"/>
      <c r="G35" s="12" t="s">
        <v>195</v>
      </c>
      <c r="H35" s="12"/>
    </row>
    <row r="36" spans="1:8" x14ac:dyDescent="0.4">
      <c r="A36" s="6" t="s">
        <v>196</v>
      </c>
      <c r="B36" s="6" t="s">
        <v>85</v>
      </c>
      <c r="C36" s="6" t="s">
        <v>47</v>
      </c>
      <c r="D36" s="35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5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5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5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6" workbookViewId="0">
      <selection activeCell="A3" sqref="A3:H26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9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9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0"/>
      <c r="B23" s="31" t="s">
        <v>224</v>
      </c>
      <c r="C23" s="30"/>
      <c r="D23" s="30"/>
      <c r="E23" s="30"/>
      <c r="F23" s="30"/>
      <c r="G23" s="30"/>
      <c r="H23" s="30">
        <f>SUBTOTAL(1,H15:H22)</f>
        <v>400.75</v>
      </c>
    </row>
    <row r="24" spans="1:8" outlineLevel="1" x14ac:dyDescent="0.4">
      <c r="A24" s="30"/>
      <c r="B24" s="31" t="s">
        <v>221</v>
      </c>
      <c r="C24" s="30">
        <f>SUBTOTAL(4,C15:C22)</f>
        <v>94</v>
      </c>
      <c r="D24" s="30">
        <f>SUBTOTAL(4,D15:D22)</f>
        <v>97</v>
      </c>
      <c r="E24" s="30">
        <f>SUBTOTAL(4,E15:E22)</f>
        <v>94</v>
      </c>
      <c r="F24" s="30">
        <f>SUBTOTAL(4,F15:F22)</f>
        <v>96</v>
      </c>
      <c r="G24" s="30">
        <f>SUBTOTAL(4,G15:G22)</f>
        <v>95</v>
      </c>
      <c r="H24" s="30"/>
    </row>
    <row r="25" spans="1:8" x14ac:dyDescent="0.4">
      <c r="A25" s="30"/>
      <c r="B25" s="31" t="s">
        <v>225</v>
      </c>
      <c r="C25" s="30"/>
      <c r="D25" s="30"/>
      <c r="E25" s="30"/>
      <c r="F25" s="30"/>
      <c r="G25" s="30"/>
      <c r="H25" s="30">
        <f>SUBTOTAL(1,H4:H22)</f>
        <v>398.41176470588238</v>
      </c>
    </row>
    <row r="26" spans="1:8" x14ac:dyDescent="0.4">
      <c r="A26" s="30"/>
      <c r="B26" s="31" t="s">
        <v>222</v>
      </c>
      <c r="C26" s="30">
        <f>SUBTOTAL(4,C4:C22)</f>
        <v>94</v>
      </c>
      <c r="D26" s="30">
        <f>SUBTOTAL(4,D4:D22)</f>
        <v>97</v>
      </c>
      <c r="E26" s="30">
        <f>SUBTOTAL(4,E4:E22)</f>
        <v>94</v>
      </c>
      <c r="F26" s="30">
        <f>SUBTOTAL(4,F4:F22)</f>
        <v>96</v>
      </c>
      <c r="G26" s="30">
        <f>SUBTOTAL(4,G4:G22)</f>
        <v>95</v>
      </c>
      <c r="H26" s="3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8" workbookViewId="0">
      <selection activeCell="C31" sqref="C31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2" t="s">
        <v>131</v>
      </c>
      <c r="B19" t="s">
        <v>137</v>
      </c>
    </row>
    <row r="21" spans="1:5" x14ac:dyDescent="0.4">
      <c r="B21" s="32" t="s">
        <v>130</v>
      </c>
      <c r="C21" s="32" t="s">
        <v>231</v>
      </c>
    </row>
    <row r="22" spans="1:5" x14ac:dyDescent="0.4">
      <c r="B22" t="s">
        <v>136</v>
      </c>
      <c r="D22" t="s">
        <v>227</v>
      </c>
      <c r="E22" t="s">
        <v>229</v>
      </c>
    </row>
    <row r="23" spans="1:5" x14ac:dyDescent="0.4">
      <c r="A23" s="32" t="s">
        <v>129</v>
      </c>
      <c r="B23" t="s">
        <v>228</v>
      </c>
      <c r="C23" t="s">
        <v>230</v>
      </c>
    </row>
    <row r="24" spans="1:5" x14ac:dyDescent="0.4">
      <c r="A24" t="s">
        <v>139</v>
      </c>
      <c r="B24" s="33">
        <v>3400000</v>
      </c>
      <c r="C24" s="33">
        <v>1400000</v>
      </c>
      <c r="D24" s="33">
        <v>3400000</v>
      </c>
      <c r="E24" s="33">
        <v>1400000</v>
      </c>
    </row>
    <row r="25" spans="1:5" x14ac:dyDescent="0.4">
      <c r="A25" t="s">
        <v>138</v>
      </c>
      <c r="B25" s="33">
        <v>3800000</v>
      </c>
      <c r="C25" s="33">
        <v>1600000</v>
      </c>
      <c r="D25" s="33">
        <v>3800000</v>
      </c>
      <c r="E25" s="33">
        <v>1600000</v>
      </c>
    </row>
    <row r="26" spans="1:5" x14ac:dyDescent="0.4">
      <c r="A26" t="s">
        <v>135</v>
      </c>
      <c r="B26" s="33">
        <v>3200000</v>
      </c>
      <c r="C26" s="33">
        <v>1400000</v>
      </c>
      <c r="D26" s="33">
        <v>3200000</v>
      </c>
      <c r="E26" s="33">
        <v>1400000</v>
      </c>
    </row>
    <row r="27" spans="1:5" x14ac:dyDescent="0.4">
      <c r="A27" t="s">
        <v>226</v>
      </c>
      <c r="B27" s="33">
        <v>3466666.6666666665</v>
      </c>
      <c r="C27" s="33">
        <v>1466666.6666666667</v>
      </c>
      <c r="D27" s="33">
        <v>3466666.6666666665</v>
      </c>
      <c r="E27" s="3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2" sqref="G12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4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4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M16" sqref="M16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2026-01-04T01:00:26Z</dcterms:modified>
</cp:coreProperties>
</file>