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gil1\OneDrive\바탕 화면\시나공\02 최신기출유형\"/>
    </mc:Choice>
  </mc:AlternateContent>
  <xr:revisionPtr revIDLastSave="0" documentId="13_ncr:1_{C3F525DD-B95A-463A-A49E-802DC4641EDA}" xr6:coauthVersionLast="47" xr6:coauthVersionMax="47" xr10:uidLastSave="{00000000-0000-0000-0000-000000000000}"/>
  <bookViews>
    <workbookView xWindow="610" yWindow="1120" windowWidth="20160" windowHeight="12870" activeTab="5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5" l="1"/>
  <c r="F24" i="5"/>
  <c r="E24" i="5"/>
  <c r="D24" i="5"/>
  <c r="C24" i="5"/>
  <c r="G14" i="5"/>
  <c r="G26" i="5" s="1"/>
  <c r="F14" i="5"/>
  <c r="F26" i="5" s="1"/>
  <c r="E14" i="5"/>
  <c r="E26" i="5" s="1"/>
  <c r="D14" i="5"/>
  <c r="D26" i="5" s="1"/>
  <c r="C14" i="5"/>
  <c r="C26" i="5" s="1"/>
  <c r="D31" i="4"/>
  <c r="D32" i="4"/>
  <c r="D33" i="4"/>
  <c r="D34" i="4"/>
  <c r="D35" i="4"/>
  <c r="D36" i="4"/>
  <c r="D37" i="4"/>
  <c r="D38" i="4"/>
  <c r="D39" i="4"/>
  <c r="D30" i="4"/>
  <c r="J17" i="4"/>
  <c r="J18" i="4"/>
  <c r="J19" i="4"/>
  <c r="J20" i="4"/>
  <c r="J21" i="4"/>
  <c r="J22" i="4"/>
  <c r="J23" i="4"/>
  <c r="J24" i="4"/>
  <c r="J25" i="4"/>
  <c r="J26" i="4"/>
  <c r="J16" i="4"/>
  <c r="E26" i="4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E5" i="7"/>
  <c r="E6" i="7"/>
  <c r="E7" i="7"/>
  <c r="E8" i="7"/>
  <c r="E9" i="7"/>
  <c r="E10" i="7"/>
  <c r="E11" i="7"/>
  <c r="E12" i="7"/>
  <c r="E13" i="7"/>
  <c r="E4" i="7"/>
  <c r="E4" i="8"/>
  <c r="E5" i="8"/>
  <c r="E6" i="8"/>
  <c r="E7" i="8"/>
  <c r="E8" i="8"/>
  <c r="H15" i="5"/>
  <c r="H23" i="5" s="1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  <c r="H13" i="5" l="1"/>
  <c r="H25" i="5" s="1"/>
</calcChain>
</file>

<file path=xl/sharedStrings.xml><?xml version="1.0" encoding="utf-8"?>
<sst xmlns="http://schemas.openxmlformats.org/spreadsheetml/2006/main" count="347" uniqueCount="263">
  <si>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</si>
  <si>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</si>
  <si>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</si>
  <si>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</si>
  <si>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</si>
  <si>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</si>
  <si>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</si>
  <si>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</si>
  <si>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</si>
  <si>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</si>
  <si>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</si>
  <si>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</si>
  <si>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</si>
  <si>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</si>
  <si>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</si>
  <si>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</si>
  <si>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</si>
  <si>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</si>
  <si>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</si>
  <si>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</si>
  <si>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</si>
  <si>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</si>
  <si>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</si>
  <si>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</si>
  <si>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</si>
  <si>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</si>
  <si>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</si>
  <si>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</si>
  <si>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</si>
  <si>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</si>
  <si>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</si>
  <si>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</si>
  <si>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</si>
  <si>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</si>
  <si>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</si>
  <si>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</si>
  <si>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</si>
  <si>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</si>
  <si>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</si>
  <si>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</si>
  <si>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</si>
  <si>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</si>
  <si>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</si>
  <si>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</si>
  <si>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</si>
  <si>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</si>
  <si>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</si>
  <si>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</si>
  <si>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</si>
  <si>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</si>
  <si>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</si>
  <si>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</si>
  <si>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</si>
  <si>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</si>
  <si>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</si>
  <si>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</si>
  <si>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</si>
  <si>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</si>
  <si>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</si>
  <si>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</si>
  <si>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</si>
  <si>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</si>
  <si>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</si>
  <si>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</si>
  <si>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</si>
  <si>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</si>
  <si>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</si>
  <si>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</si>
  <si>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</si>
  <si>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</si>
  <si>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</si>
  <si>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</si>
  <si>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</si>
  <si>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</si>
  <si>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</si>
  <si>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</si>
  <si>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</si>
  <si>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</si>
  <si>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</si>
  <si>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</si>
  <si>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</si>
  <si>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</si>
  <si>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</si>
  <si>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</si>
  <si>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</si>
  <si>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</si>
  <si>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</si>
  <si>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</si>
  <si>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</si>
  <si>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</si>
  <si>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</si>
  <si>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</si>
  <si>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</si>
  <si>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</si>
  <si>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</si>
  <si>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</si>
  <si>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</si>
  <si>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</si>
  <si>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</si>
  <si>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</si>
  <si>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</si>
  <si>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</si>
  <si>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</si>
  <si>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</si>
  <si>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</si>
  <si>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</si>
  <si>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</si>
  <si>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</si>
  <si>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</si>
  <si>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</si>
  <si>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</si>
  <si>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</si>
  <si>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</si>
  <si>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</si>
  <si>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</si>
  <si>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</si>
  <si>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</si>
  <si>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</si>
  <si>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</si>
  <si>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</si>
  <si>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</si>
  <si>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</si>
  <si>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</si>
  <si>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</si>
  <si>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</si>
  <si>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</si>
  <si>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</si>
  <si>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</si>
  <si>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</si>
  <si>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</si>
  <si>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</si>
  <si>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</si>
  <si>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</si>
  <si>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</si>
  <si>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</si>
  <si>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</si>
  <si>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</si>
  <si>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</si>
  <si>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</si>
  <si>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</si>
  <si>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</si>
  <si>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</si>
  <si>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</si>
  <si>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</si>
  <si>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</si>
  <si>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</si>
  <si>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</si>
  <si>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</si>
  <si>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</si>
  <si>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</si>
  <si>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</si>
  <si>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</si>
  <si>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</si>
  <si>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</si>
  <si>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</si>
  <si>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</si>
  <si>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</si>
  <si>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</si>
  <si>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</si>
  <si>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</si>
  <si>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</si>
  <si>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</si>
  <si>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</si>
  <si>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</si>
  <si>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</si>
  <si>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</si>
  <si>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</si>
  <si>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</si>
  <si>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</si>
  <si>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</si>
  <si>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</si>
  <si>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</si>
  <si>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</si>
  <si>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</si>
  <si>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</si>
  <si>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</si>
  <si>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</si>
  <si>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</si>
  <si>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</si>
  <si>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</si>
  <si>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</si>
  <si>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</si>
  <si>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</si>
  <si>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</si>
  <si>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</si>
  <si>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</si>
  <si>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</si>
  <si>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</si>
  <si>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</si>
  <si>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</si>
  <si>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</si>
  <si>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</si>
  <si>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</si>
  <si>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</si>
  <si>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</si>
  <si>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</si>
  <si>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</si>
  <si>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</si>
  <si>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</si>
  <si>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</si>
  <si>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</si>
  <si>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</si>
  <si>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</si>
  <si>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</si>
  <si>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</si>
  <si>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거래번호</t>
    <phoneticPr fontId="1" type="noConversion"/>
  </si>
  <si>
    <t>제품코드</t>
    <phoneticPr fontId="1" type="noConversion"/>
  </si>
  <si>
    <t>거래처명</t>
    <phoneticPr fontId="1" type="noConversion"/>
  </si>
  <si>
    <t>담당자</t>
    <phoneticPr fontId="1" type="noConversion"/>
  </si>
  <si>
    <t>거래량</t>
    <phoneticPr fontId="1" type="noConversion"/>
  </si>
  <si>
    <t>비고</t>
    <phoneticPr fontId="1" type="noConversion"/>
  </si>
  <si>
    <t>A-01-111</t>
    <phoneticPr fontId="1" type="noConversion"/>
  </si>
  <si>
    <t>A-01-112</t>
    <phoneticPr fontId="1" type="noConversion"/>
  </si>
  <si>
    <t>A-01-113</t>
    <phoneticPr fontId="1" type="noConversion"/>
  </si>
  <si>
    <t>A-01-114</t>
    <phoneticPr fontId="1" type="noConversion"/>
  </si>
  <si>
    <t>A-01-115</t>
    <phoneticPr fontId="1" type="noConversion"/>
  </si>
  <si>
    <t>A-01-116</t>
    <phoneticPr fontId="1" type="noConversion"/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</si>
  <si>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</si>
  <si>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</si>
  <si>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</si>
  <si>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</si>
  <si>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</si>
  <si>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</si>
  <si>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</si>
  <si>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</si>
  <si>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</si>
  <si>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</si>
  <si>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</si>
  <si>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</si>
  <si>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</si>
  <si>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</si>
  <si>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</si>
  <si>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</si>
  <si>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</si>
  <si>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</si>
  <si>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</si>
  <si>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</si>
  <si>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</si>
  <si>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</si>
  <si>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</si>
  <si>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</si>
  <si>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</si>
  <si>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</si>
  <si>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</si>
  <si>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</si>
  <si>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</si>
  <si>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</si>
  <si>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</si>
  <si>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</si>
  <si>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</si>
  <si>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</si>
  <si>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전체 최대값</t>
  </si>
  <si>
    <t>남 최대</t>
  </si>
  <si>
    <t>여 최대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</si>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</sst>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1" xfId="2" applyFont="1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  <xf numFmtId="0" fontId="7" fillId="0" borderId="6" xfId="3" applyAlignment="1">
      <alignment horizontal="centerContinuous" vertical="center"/>
    </xf>
    <xf numFmtId="31" fontId="0" fillId="0" borderId="1" xfId="0" applyNumberFormat="1" applyBorder="1" applyAlignment="1">
      <alignment horizontal="center" vertical="center"/>
    </xf>
    <xf numFmtId="31" fontId="0" fillId="0" borderId="13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스키복</c:v>
                </c:pt>
                <c:pt idx="1">
                  <c:v>고글</c:v>
                </c:pt>
                <c:pt idx="2">
                  <c:v>헬멧</c:v>
                </c:pt>
                <c:pt idx="3">
                  <c:v>장갑</c:v>
                </c:pt>
                <c:pt idx="4">
                  <c:v>보호대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67</c:v>
                </c:pt>
                <c:pt idx="1">
                  <c:v>146</c:v>
                </c:pt>
                <c:pt idx="2">
                  <c:v>97</c:v>
                </c:pt>
                <c:pt idx="3">
                  <c:v>132</c:v>
                </c:pt>
                <c:pt idx="4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스키복</c:v>
                </c:pt>
                <c:pt idx="1">
                  <c:v>고글</c:v>
                </c:pt>
                <c:pt idx="2">
                  <c:v>헬멧</c:v>
                </c:pt>
                <c:pt idx="3">
                  <c:v>장갑</c:v>
                </c:pt>
                <c:pt idx="4">
                  <c:v>보호대</c:v>
                </c:pt>
              </c:strCache>
            </c:strRef>
          </c:cat>
          <c:val>
            <c:numRef>
              <c:f>차트작업!$E$4:$E$8</c:f>
              <c:numCache>
                <c:formatCode>#,##0_ </c:formatCode>
                <c:ptCount val="5"/>
                <c:pt idx="0">
                  <c:v>6365000</c:v>
                </c:pt>
                <c:pt idx="1">
                  <c:v>5110000</c:v>
                </c:pt>
                <c:pt idx="2">
                  <c:v>3880000</c:v>
                </c:pt>
                <c:pt idx="3">
                  <c:v>3300000</c:v>
                </c:pt>
                <c:pt idx="4">
                  <c:v>4545000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342480"/>
        <c:axId val="13033453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차트작업!$C$3</c15:sqref>
                        </c15:formulaRef>
                      </c:ext>
                    </c:extLst>
                    <c:strCache>
                      <c:ptCount val="1"/>
                      <c:pt idx="0">
                        <c:v>판매가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차트작업!$A$4:$A$8</c15:sqref>
                        </c15:formulaRef>
                      </c:ext>
                    </c:extLst>
                    <c:strCache>
                      <c:ptCount val="5"/>
                      <c:pt idx="0">
                        <c:v>스키복</c:v>
                      </c:pt>
                      <c:pt idx="1">
                        <c:v>고글</c:v>
                      </c:pt>
                      <c:pt idx="2">
                        <c:v>헬멧</c:v>
                      </c:pt>
                      <c:pt idx="3">
                        <c:v>장갑</c:v>
                      </c:pt>
                      <c:pt idx="4">
                        <c:v>보호대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차트작업!$C$4:$C$8</c15:sqref>
                        </c15:formulaRef>
                      </c:ext>
                    </c:extLst>
                    <c:numCache>
                      <c:formatCode>#,##0_ </c:formatCode>
                      <c:ptCount val="5"/>
                      <c:pt idx="0">
                        <c:v>95000</c:v>
                      </c:pt>
                      <c:pt idx="1">
                        <c:v>35000</c:v>
                      </c:pt>
                      <c:pt idx="2">
                        <c:v>40000</c:v>
                      </c:pt>
                      <c:pt idx="3">
                        <c:v>25000</c:v>
                      </c:pt>
                      <c:pt idx="4">
                        <c:v>45000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468-4D71-B1B6-24B3D75E73B1}"/>
                  </c:ext>
                </c:extLst>
              </c15:ser>
            </c15:filteredBarSeries>
          </c:ext>
        </c:extLst>
      </c:bar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</xdr:colOff>
          <xdr:row>2</xdr:row>
          <xdr:rowOff>76200</xdr:rowOff>
        </xdr:from>
        <xdr:to>
          <xdr:col>7</xdr:col>
          <xdr:colOff>654050</xdr:colOff>
          <xdr:row>3</xdr:row>
          <xdr:rowOff>177800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25400</xdr:colOff>
      <xdr:row>6</xdr:row>
      <xdr:rowOff>57150</xdr:rowOff>
    </xdr:from>
    <xdr:to>
      <xdr:col>7</xdr:col>
      <xdr:colOff>641350</xdr:colOff>
      <xdr:row>7</xdr:row>
      <xdr:rowOff>190500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27DF1604-6FDC-9E2D-16D0-6C49BBF28BB8}"/>
            </a:ext>
          </a:extLst>
        </xdr:cNvPr>
        <xdr:cNvSpPr/>
      </xdr:nvSpPr>
      <xdr:spPr>
        <a:xfrm>
          <a:off x="4540250" y="1403350"/>
          <a:ext cx="1276350" cy="3492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정정광호" refreshedDate="45910.699381481485" createdVersion="8" refreshedVersion="8" minRefreshableVersion="3" recordCount="12" xr:uid="{7EAEB8E2-F3EA-47F0-B2F1-45DC4199E3F7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67EDE8A-55C0-42B9-819E-63E48D6B61CE}" name="피벗 테이블1" cacheId="5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0" numFmtId="41"/>
    <dataField name="평균 : 관리비" fld="5" subtotal="average" baseField="0" baseItem="0" numFmtId="41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16DB69E-4033-450D-A6AC-4CE5D3C7FCD6}" name="표2" displayName="표2" ref="A3:H26" totalsRowShown="0" headerRowDxfId="0" dataDxfId="1" headerRowBorderDxfId="10" tableBorderDxfId="11">
  <autoFilter ref="A3:H26" xr:uid="{816DB69E-4033-450D-A6AC-4CE5D3C7FCD6}"/>
  <tableColumns count="8">
    <tableColumn id="1" xr3:uid="{36AB4FAE-A410-47BE-9335-79662313DA48}" name="성명" dataDxfId="9"/>
    <tableColumn id="2" xr3:uid="{4CB1327E-2552-433A-B53B-21A1F8114735}" name="성별" dataDxfId="8"/>
    <tableColumn id="3" xr3:uid="{A7338D59-DEBE-4384-9CD1-1A41BC0A1910}" name="국어" dataDxfId="7"/>
    <tableColumn id="4" xr3:uid="{35EDA251-95D1-47D8-B022-01E8500AE50E}" name="영어" dataDxfId="6"/>
    <tableColumn id="5" xr3:uid="{A0A8F78D-F327-4E7B-8172-AA55E9974F6F}" name="수학" dataDxfId="5"/>
    <tableColumn id="6" xr3:uid="{DC672BF6-BCA2-4DF6-A68F-17916997AE96}" name="과학" dataDxfId="4"/>
    <tableColumn id="7" xr3:uid="{1B772817-3368-47E1-A66F-71DCCB58F6B2}" name="사회" dataDxfId="3"/>
    <tableColumn id="8" xr3:uid="{106FA677-C7FD-49B0-BB9D-4D84D011612E}" name="총점" dataDxfId="2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sqref="A1:E1"/>
    </sheetView>
  </sheetViews>
  <sheetFormatPr defaultRowHeight="17" x14ac:dyDescent="0.45"/>
  <cols>
    <col min="1" max="1" width="9.33203125" customWidth="1"/>
  </cols>
  <sheetData>
    <row r="1" spans="1:6" x14ac:dyDescent="0.45">
      <c r="A1" t="s">
        <v>0</v>
      </c>
    </row>
    <row r="3" spans="1:6" x14ac:dyDescent="0.45">
      <c r="A3" s="1" t="s">
        <v>205</v>
      </c>
      <c r="B3" s="1" t="s">
        <v>206</v>
      </c>
      <c r="C3" s="1" t="s">
        <v>207</v>
      </c>
      <c r="D3" s="1" t="s">
        <v>208</v>
      </c>
      <c r="E3" s="1" t="s">
        <v>209</v>
      </c>
      <c r="F3" s="1" t="s">
        <v>210</v>
      </c>
    </row>
    <row r="4" spans="1:6" x14ac:dyDescent="0.45">
      <c r="A4" s="1" t="s">
        <v>211</v>
      </c>
      <c r="B4" s="1" t="s">
        <v>217</v>
      </c>
      <c r="C4" s="1" t="s">
        <v>223</v>
      </c>
      <c r="D4" s="1" t="s">
        <v>227</v>
      </c>
      <c r="E4" s="2">
        <v>1500</v>
      </c>
      <c r="F4" s="1" t="s">
        <v>233</v>
      </c>
    </row>
    <row r="5" spans="1:6" x14ac:dyDescent="0.45">
      <c r="A5" s="1" t="s">
        <v>212</v>
      </c>
      <c r="B5" s="1" t="s">
        <v>218</v>
      </c>
      <c r="C5" s="1" t="s">
        <v>224</v>
      </c>
      <c r="D5" s="1" t="s">
        <v>228</v>
      </c>
      <c r="E5" s="2">
        <v>2000</v>
      </c>
      <c r="F5" s="1" t="s">
        <v>234</v>
      </c>
    </row>
    <row r="6" spans="1:6" x14ac:dyDescent="0.45">
      <c r="A6" s="1" t="s">
        <v>213</v>
      </c>
      <c r="B6" s="1" t="s">
        <v>219</v>
      </c>
      <c r="C6" s="1" t="s">
        <v>225</v>
      </c>
      <c r="D6" s="1" t="s">
        <v>229</v>
      </c>
      <c r="E6" s="2">
        <v>3520</v>
      </c>
      <c r="F6" s="1" t="s">
        <v>234</v>
      </c>
    </row>
    <row r="7" spans="1:6" x14ac:dyDescent="0.45">
      <c r="A7" s="1" t="s">
        <v>214</v>
      </c>
      <c r="B7" s="1" t="s">
        <v>220</v>
      </c>
      <c r="C7" s="1" t="s">
        <v>226</v>
      </c>
      <c r="D7" s="1" t="s">
        <v>230</v>
      </c>
      <c r="E7" s="2">
        <v>1000</v>
      </c>
      <c r="F7" s="1" t="s">
        <v>235</v>
      </c>
    </row>
    <row r="8" spans="1:6" x14ac:dyDescent="0.45">
      <c r="A8" s="1" t="s">
        <v>215</v>
      </c>
      <c r="B8" s="1" t="s">
        <v>221</v>
      </c>
      <c r="C8" s="1" t="s">
        <v>223</v>
      </c>
      <c r="D8" s="1" t="s">
        <v>231</v>
      </c>
      <c r="E8" s="2">
        <v>800</v>
      </c>
      <c r="F8" s="1" t="s">
        <v>233</v>
      </c>
    </row>
    <row r="9" spans="1:6" x14ac:dyDescent="0.45">
      <c r="A9" s="1" t="s">
        <v>216</v>
      </c>
      <c r="B9" s="1" t="s">
        <v>222</v>
      </c>
      <c r="C9" s="1" t="s">
        <v>225</v>
      </c>
      <c r="D9" s="1" t="s">
        <v>232</v>
      </c>
      <c r="E9" s="2">
        <v>950</v>
      </c>
      <c r="F9" s="1" t="s">
        <v>234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B4" sqref="B4:B15"/>
    </sheetView>
  </sheetViews>
  <sheetFormatPr defaultRowHeight="17" x14ac:dyDescent="0.45"/>
  <cols>
    <col min="1" max="1" width="11" bestFit="1" customWidth="1"/>
    <col min="2" max="2" width="16.4140625" bestFit="1" customWidth="1"/>
  </cols>
  <sheetData>
    <row r="1" spans="1:7" ht="28" customHeight="1" thickBot="1" x14ac:dyDescent="0.5">
      <c r="A1" s="35" t="s">
        <v>89</v>
      </c>
      <c r="B1" s="35"/>
      <c r="C1" s="35"/>
      <c r="D1" s="35"/>
      <c r="E1" s="35"/>
      <c r="F1" s="35"/>
      <c r="G1" s="35"/>
    </row>
    <row r="2" spans="1:7" ht="18" thickTop="1" thickBot="1" x14ac:dyDescent="0.5"/>
    <row r="3" spans="1:7" x14ac:dyDescent="0.45">
      <c r="A3" s="19" t="s">
        <v>90</v>
      </c>
      <c r="B3" s="20" t="s">
        <v>91</v>
      </c>
      <c r="C3" s="20" t="s">
        <v>92</v>
      </c>
      <c r="D3" s="20" t="s">
        <v>93</v>
      </c>
      <c r="E3" s="20" t="s">
        <v>94</v>
      </c>
      <c r="F3" s="20" t="s">
        <v>236</v>
      </c>
      <c r="G3" s="21" t="s">
        <v>95</v>
      </c>
    </row>
    <row r="4" spans="1:7" x14ac:dyDescent="0.45">
      <c r="A4" s="22" t="s">
        <v>96</v>
      </c>
      <c r="B4" s="36">
        <v>45509</v>
      </c>
      <c r="C4" s="6" t="s">
        <v>97</v>
      </c>
      <c r="D4" s="18">
        <v>1200</v>
      </c>
      <c r="E4" s="18">
        <v>1500</v>
      </c>
      <c r="F4" s="18">
        <v>1435</v>
      </c>
      <c r="G4" s="23">
        <f t="shared" ref="G4:G15" si="0">F4/E4</f>
        <v>0.95666666666666667</v>
      </c>
    </row>
    <row r="5" spans="1:7" x14ac:dyDescent="0.45">
      <c r="A5" s="22"/>
      <c r="B5" s="36">
        <v>45509</v>
      </c>
      <c r="C5" s="6" t="s">
        <v>98</v>
      </c>
      <c r="D5" s="18">
        <v>1200</v>
      </c>
      <c r="E5" s="18">
        <v>1500</v>
      </c>
      <c r="F5" s="18">
        <v>1518</v>
      </c>
      <c r="G5" s="23">
        <f t="shared" si="0"/>
        <v>1.012</v>
      </c>
    </row>
    <row r="6" spans="1:7" x14ac:dyDescent="0.45">
      <c r="A6" s="22"/>
      <c r="B6" s="36">
        <v>45509</v>
      </c>
      <c r="C6" s="6" t="s">
        <v>99</v>
      </c>
      <c r="D6" s="18">
        <v>2000</v>
      </c>
      <c r="E6" s="18">
        <v>1200</v>
      </c>
      <c r="F6" s="18">
        <v>1352</v>
      </c>
      <c r="G6" s="23">
        <f t="shared" si="0"/>
        <v>1.1266666666666667</v>
      </c>
    </row>
    <row r="7" spans="1:7" x14ac:dyDescent="0.45">
      <c r="A7" s="22" t="s">
        <v>100</v>
      </c>
      <c r="B7" s="36">
        <v>45510</v>
      </c>
      <c r="C7" s="6" t="s">
        <v>97</v>
      </c>
      <c r="D7" s="18">
        <v>2500</v>
      </c>
      <c r="E7" s="18">
        <v>1000</v>
      </c>
      <c r="F7" s="18">
        <v>1240</v>
      </c>
      <c r="G7" s="23">
        <f t="shared" si="0"/>
        <v>1.24</v>
      </c>
    </row>
    <row r="8" spans="1:7" x14ac:dyDescent="0.45">
      <c r="A8" s="22"/>
      <c r="B8" s="36">
        <v>45510</v>
      </c>
      <c r="C8" s="6" t="s">
        <v>98</v>
      </c>
      <c r="D8" s="18">
        <v>3000</v>
      </c>
      <c r="E8" s="18">
        <v>800</v>
      </c>
      <c r="F8" s="18">
        <v>786</v>
      </c>
      <c r="G8" s="23">
        <f t="shared" si="0"/>
        <v>0.98250000000000004</v>
      </c>
    </row>
    <row r="9" spans="1:7" x14ac:dyDescent="0.45">
      <c r="A9" s="22"/>
      <c r="B9" s="36">
        <v>45510</v>
      </c>
      <c r="C9" s="6" t="s">
        <v>99</v>
      </c>
      <c r="D9" s="18">
        <v>1800</v>
      </c>
      <c r="E9" s="18">
        <v>1400</v>
      </c>
      <c r="F9" s="18">
        <v>1385</v>
      </c>
      <c r="G9" s="23">
        <f t="shared" si="0"/>
        <v>0.98928571428571432</v>
      </c>
    </row>
    <row r="10" spans="1:7" x14ac:dyDescent="0.45">
      <c r="A10" s="22" t="s">
        <v>101</v>
      </c>
      <c r="B10" s="36">
        <v>45511</v>
      </c>
      <c r="C10" s="6" t="s">
        <v>97</v>
      </c>
      <c r="D10" s="18">
        <v>1500</v>
      </c>
      <c r="E10" s="18">
        <v>1300</v>
      </c>
      <c r="F10" s="18">
        <v>1389</v>
      </c>
      <c r="G10" s="23">
        <f t="shared" si="0"/>
        <v>1.0684615384615384</v>
      </c>
    </row>
    <row r="11" spans="1:7" x14ac:dyDescent="0.45">
      <c r="A11" s="22"/>
      <c r="B11" s="36">
        <v>45511</v>
      </c>
      <c r="C11" s="6" t="s">
        <v>98</v>
      </c>
      <c r="D11" s="18">
        <v>1150</v>
      </c>
      <c r="E11" s="18">
        <v>1600</v>
      </c>
      <c r="F11" s="18">
        <v>1579</v>
      </c>
      <c r="G11" s="23">
        <f t="shared" si="0"/>
        <v>0.98687499999999995</v>
      </c>
    </row>
    <row r="12" spans="1:7" x14ac:dyDescent="0.45">
      <c r="A12" s="22"/>
      <c r="B12" s="36">
        <v>45511</v>
      </c>
      <c r="C12" s="6" t="s">
        <v>99</v>
      </c>
      <c r="D12" s="18">
        <v>1000</v>
      </c>
      <c r="E12" s="18">
        <v>2000</v>
      </c>
      <c r="F12" s="18">
        <v>2168</v>
      </c>
      <c r="G12" s="23">
        <f t="shared" si="0"/>
        <v>1.0840000000000001</v>
      </c>
    </row>
    <row r="13" spans="1:7" x14ac:dyDescent="0.45">
      <c r="A13" s="22" t="s">
        <v>102</v>
      </c>
      <c r="B13" s="36">
        <v>45512</v>
      </c>
      <c r="C13" s="6" t="s">
        <v>97</v>
      </c>
      <c r="D13" s="18">
        <v>950</v>
      </c>
      <c r="E13" s="18">
        <v>2500</v>
      </c>
      <c r="F13" s="18">
        <v>2579</v>
      </c>
      <c r="G13" s="23">
        <f t="shared" si="0"/>
        <v>1.0316000000000001</v>
      </c>
    </row>
    <row r="14" spans="1:7" x14ac:dyDescent="0.45">
      <c r="A14" s="22"/>
      <c r="B14" s="36">
        <v>45512</v>
      </c>
      <c r="C14" s="6" t="s">
        <v>98</v>
      </c>
      <c r="D14" s="18">
        <v>1100</v>
      </c>
      <c r="E14" s="18">
        <v>1600</v>
      </c>
      <c r="F14" s="18">
        <v>1589</v>
      </c>
      <c r="G14" s="23">
        <f t="shared" si="0"/>
        <v>0.99312500000000004</v>
      </c>
    </row>
    <row r="15" spans="1:7" ht="17.5" thickBot="1" x14ac:dyDescent="0.5">
      <c r="A15" s="24"/>
      <c r="B15" s="37">
        <v>45512</v>
      </c>
      <c r="C15" s="25" t="s">
        <v>99</v>
      </c>
      <c r="D15" s="26">
        <v>3200</v>
      </c>
      <c r="E15" s="26">
        <v>800</v>
      </c>
      <c r="F15" s="26">
        <v>872</v>
      </c>
      <c r="G15" s="27">
        <f t="shared" si="0"/>
        <v>1.0900000000000001</v>
      </c>
    </row>
  </sheetData>
  <mergeCells count="4"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J9" sqref="J9"/>
    </sheetView>
  </sheetViews>
  <sheetFormatPr defaultRowHeight="17" x14ac:dyDescent="0.45"/>
  <cols>
    <col min="1" max="1" width="3.58203125" customWidth="1"/>
  </cols>
  <sheetData>
    <row r="2" spans="2:5" x14ac:dyDescent="0.45">
      <c r="B2" t="s">
        <v>184</v>
      </c>
    </row>
    <row r="4" spans="2:5" x14ac:dyDescent="0.45">
      <c r="B4" t="s">
        <v>237</v>
      </c>
      <c r="C4" t="s">
        <v>238</v>
      </c>
      <c r="D4" t="s">
        <v>239</v>
      </c>
      <c r="E4" t="s">
        <v>240</v>
      </c>
    </row>
    <row r="5" spans="2:5" x14ac:dyDescent="0.45">
      <c r="B5" t="s">
        <v>241</v>
      </c>
      <c r="C5">
        <v>1500</v>
      </c>
      <c r="D5">
        <v>1384</v>
      </c>
      <c r="E5" s="28">
        <v>0.92</v>
      </c>
    </row>
    <row r="6" spans="2:5" x14ac:dyDescent="0.45">
      <c r="B6" t="s">
        <v>242</v>
      </c>
      <c r="C6">
        <v>1600</v>
      </c>
      <c r="D6">
        <v>1544</v>
      </c>
      <c r="E6" s="28">
        <v>0.97</v>
      </c>
    </row>
    <row r="7" spans="2:5" x14ac:dyDescent="0.45">
      <c r="B7" t="s">
        <v>243</v>
      </c>
      <c r="C7">
        <v>2000</v>
      </c>
      <c r="D7">
        <v>1423</v>
      </c>
      <c r="E7" s="28">
        <v>0.71</v>
      </c>
    </row>
    <row r="8" spans="2:5" x14ac:dyDescent="0.45">
      <c r="B8" t="s">
        <v>244</v>
      </c>
      <c r="C8">
        <v>1500</v>
      </c>
      <c r="D8">
        <v>1221</v>
      </c>
      <c r="E8" s="28">
        <v>0.81</v>
      </c>
    </row>
    <row r="9" spans="2:5" x14ac:dyDescent="0.45">
      <c r="B9" t="s">
        <v>245</v>
      </c>
      <c r="C9">
        <v>1200</v>
      </c>
      <c r="D9">
        <v>1095</v>
      </c>
      <c r="E9" s="28">
        <v>0.91</v>
      </c>
    </row>
    <row r="10" spans="2:5" x14ac:dyDescent="0.45">
      <c r="B10" t="s">
        <v>246</v>
      </c>
      <c r="C10">
        <v>1000</v>
      </c>
      <c r="D10">
        <v>912</v>
      </c>
      <c r="E10" s="28">
        <v>0.91</v>
      </c>
    </row>
    <row r="11" spans="2:5" x14ac:dyDescent="0.45">
      <c r="B11" t="s">
        <v>247</v>
      </c>
      <c r="C11">
        <v>1200</v>
      </c>
      <c r="D11">
        <v>965</v>
      </c>
      <c r="E11" s="28">
        <v>0.8</v>
      </c>
    </row>
    <row r="12" spans="2:5" x14ac:dyDescent="0.45">
      <c r="B12" t="s">
        <v>248</v>
      </c>
      <c r="C12">
        <v>1000</v>
      </c>
      <c r="D12">
        <v>769</v>
      </c>
      <c r="E12" s="28">
        <v>0.77</v>
      </c>
    </row>
    <row r="13" spans="2:5" x14ac:dyDescent="0.45">
      <c r="B13" t="s">
        <v>249</v>
      </c>
      <c r="C13">
        <v>1500</v>
      </c>
      <c r="D13">
        <v>1426</v>
      </c>
      <c r="E13" s="28">
        <v>0.95</v>
      </c>
    </row>
    <row r="14" spans="2:5" x14ac:dyDescent="0.45">
      <c r="B14" t="s">
        <v>250</v>
      </c>
      <c r="C14">
        <v>1800</v>
      </c>
      <c r="D14">
        <v>1698</v>
      </c>
      <c r="E14" s="28">
        <v>0.94</v>
      </c>
    </row>
  </sheetData>
  <dataConsolidate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topLeftCell="A25" workbookViewId="0">
      <selection activeCell="H30" sqref="H30"/>
    </sheetView>
  </sheetViews>
  <sheetFormatPr defaultRowHeight="17" x14ac:dyDescent="0.45"/>
  <cols>
    <col min="1" max="1" width="10.08203125" customWidth="1"/>
    <col min="4" max="4" width="9.83203125" bestFit="1" customWidth="1"/>
    <col min="9" max="9" width="10.58203125" bestFit="1" customWidth="1"/>
    <col min="10" max="10" width="8.6640625" customWidth="1"/>
    <col min="12" max="12" width="10.4140625" bestFit="1" customWidth="1"/>
  </cols>
  <sheetData>
    <row r="1" spans="1:11" x14ac:dyDescent="0.45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5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5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IF(D3/POWER(C3,2)&lt;20,"저체중",IF(D3/POWER(C3,2)&lt;25,"정상",IF(D3/POWER(C3,2)&gt;=25,"비만")))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IF(AND(AVERAGE(H3:I3)&gt;=80,J3&gt;=70),"합격","")</f>
        <v/>
      </c>
    </row>
    <row r="4" spans="1:11" x14ac:dyDescent="0.45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IF(D4/POWER(C4,2)&lt;20,"저체중",IF(D4/POWER(C4,2)&lt;25,"정상",IF(D4/POWER(C4,2)&gt;=25,"비만")))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IF(AND(AVERAGE(H4:I4)&gt;=80,J4&gt;=70),"합격","")</f>
        <v/>
      </c>
    </row>
    <row r="5" spans="1:11" x14ac:dyDescent="0.45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45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45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45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45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45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45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45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45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5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5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>
        <f>I16*INDEX($M$26:$O$26,1,MATCH(LEFT(H16,2),$M$25:$O$25,0))</f>
        <v>2112</v>
      </c>
    </row>
    <row r="17" spans="1:15" x14ac:dyDescent="0.45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>
        <f t="shared" ref="J17:J26" si="2">I17*INDEX($M$26:$O$26,1,MATCH(LEFT(H17,2),$M$25:$O$25,0))</f>
        <v>7191</v>
      </c>
    </row>
    <row r="18" spans="1:15" x14ac:dyDescent="0.45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>
        <f t="shared" si="2"/>
        <v>14365</v>
      </c>
    </row>
    <row r="19" spans="1:15" x14ac:dyDescent="0.45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>
        <f t="shared" si="2"/>
        <v>5922</v>
      </c>
    </row>
    <row r="20" spans="1:15" x14ac:dyDescent="0.45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>
        <f t="shared" si="2"/>
        <v>4656</v>
      </c>
    </row>
    <row r="21" spans="1:15" x14ac:dyDescent="0.45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>
        <f t="shared" si="2"/>
        <v>16274.999999999998</v>
      </c>
    </row>
    <row r="22" spans="1:15" x14ac:dyDescent="0.45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>
        <f t="shared" si="2"/>
        <v>9588</v>
      </c>
    </row>
    <row r="23" spans="1:15" x14ac:dyDescent="0.45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>
        <f t="shared" si="2"/>
        <v>11411.999999999998</v>
      </c>
    </row>
    <row r="24" spans="1:15" x14ac:dyDescent="0.45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>
        <f t="shared" si="2"/>
        <v>10140</v>
      </c>
      <c r="L24" t="s">
        <v>77</v>
      </c>
    </row>
    <row r="25" spans="1:15" x14ac:dyDescent="0.45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>
        <f t="shared" si="2"/>
        <v>13314</v>
      </c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5">
      <c r="A26" s="12" t="s">
        <v>71</v>
      </c>
      <c r="B26" s="13"/>
      <c r="C26" s="13"/>
      <c r="D26" s="14"/>
      <c r="E26" s="6">
        <f>ROUNDDOWN(DAVERAGE(A15:E25,E15,B15:B16),1)</f>
        <v>207.6</v>
      </c>
      <c r="G26" s="6" t="s">
        <v>72</v>
      </c>
      <c r="H26" s="6" t="s">
        <v>58</v>
      </c>
      <c r="I26" s="8">
        <v>3170000</v>
      </c>
      <c r="J26" s="8">
        <f t="shared" si="2"/>
        <v>6657</v>
      </c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5">
      <c r="A28" s="4" t="s">
        <v>78</v>
      </c>
      <c r="B28" s="5" t="s">
        <v>185</v>
      </c>
    </row>
    <row r="29" spans="1:15" x14ac:dyDescent="0.45">
      <c r="A29" s="6" t="s">
        <v>186</v>
      </c>
      <c r="B29" s="6" t="s">
        <v>187</v>
      </c>
      <c r="C29" s="6" t="s">
        <v>38</v>
      </c>
      <c r="D29" s="15" t="s">
        <v>188</v>
      </c>
      <c r="E29" s="15"/>
    </row>
    <row r="30" spans="1:15" x14ac:dyDescent="0.45">
      <c r="A30" s="6" t="s">
        <v>189</v>
      </c>
      <c r="B30" s="6" t="s">
        <v>79</v>
      </c>
      <c r="C30" s="6" t="s">
        <v>47</v>
      </c>
      <c r="D30" s="11" t="str">
        <f>LEFT(A30,4)&amp;"년"&amp;VLOOKUP(MID(A30,6,1)*1,$G$37:$H$39,2,FALSE)</f>
        <v>2021년실버</v>
      </c>
      <c r="E30" s="11"/>
    </row>
    <row r="31" spans="1:15" x14ac:dyDescent="0.45">
      <c r="A31" s="6" t="s">
        <v>190</v>
      </c>
      <c r="B31" s="6" t="s">
        <v>80</v>
      </c>
      <c r="C31" s="6" t="s">
        <v>56</v>
      </c>
      <c r="D31" s="11" t="str">
        <f t="shared" ref="D31:D39" si="3">LEFT(A31,4)&amp;"년"&amp;VLOOKUP(MID(A31,6,1)*1,$G$37:$H$39,2,FALSE)</f>
        <v>2019년골드</v>
      </c>
      <c r="E31" s="11"/>
    </row>
    <row r="32" spans="1:15" x14ac:dyDescent="0.45">
      <c r="A32" s="6" t="s">
        <v>191</v>
      </c>
      <c r="B32" s="6" t="s">
        <v>81</v>
      </c>
      <c r="C32" s="6" t="s">
        <v>47</v>
      </c>
      <c r="D32" s="11" t="str">
        <f t="shared" si="3"/>
        <v>2023년브론즈</v>
      </c>
      <c r="E32" s="11"/>
    </row>
    <row r="33" spans="1:8" x14ac:dyDescent="0.45">
      <c r="A33" s="6" t="s">
        <v>192</v>
      </c>
      <c r="B33" s="6" t="s">
        <v>82</v>
      </c>
      <c r="C33" s="6" t="s">
        <v>56</v>
      </c>
      <c r="D33" s="11" t="str">
        <f t="shared" si="3"/>
        <v>2020년실버</v>
      </c>
      <c r="E33" s="11"/>
    </row>
    <row r="34" spans="1:8" x14ac:dyDescent="0.45">
      <c r="A34" s="6" t="s">
        <v>193</v>
      </c>
      <c r="B34" s="6" t="s">
        <v>83</v>
      </c>
      <c r="C34" s="6" t="s">
        <v>56</v>
      </c>
      <c r="D34" s="11" t="str">
        <f t="shared" si="3"/>
        <v>2024년브론즈</v>
      </c>
      <c r="E34" s="11"/>
    </row>
    <row r="35" spans="1:8" x14ac:dyDescent="0.45">
      <c r="A35" s="6" t="s">
        <v>194</v>
      </c>
      <c r="B35" s="6" t="s">
        <v>84</v>
      </c>
      <c r="C35" s="6" t="s">
        <v>56</v>
      </c>
      <c r="D35" s="11" t="str">
        <f t="shared" si="3"/>
        <v>2018년골드</v>
      </c>
      <c r="E35" s="11"/>
      <c r="G35" s="16" t="s">
        <v>195</v>
      </c>
      <c r="H35" s="16"/>
    </row>
    <row r="36" spans="1:8" x14ac:dyDescent="0.45">
      <c r="A36" s="6" t="s">
        <v>196</v>
      </c>
      <c r="B36" s="6" t="s">
        <v>85</v>
      </c>
      <c r="C36" s="6" t="s">
        <v>47</v>
      </c>
      <c r="D36" s="11" t="str">
        <f t="shared" si="3"/>
        <v>2022년실버</v>
      </c>
      <c r="E36" s="11"/>
      <c r="G36" s="6" t="s">
        <v>197</v>
      </c>
      <c r="H36" s="6" t="s">
        <v>198</v>
      </c>
    </row>
    <row r="37" spans="1:8" x14ac:dyDescent="0.45">
      <c r="A37" s="6" t="s">
        <v>199</v>
      </c>
      <c r="B37" s="6" t="s">
        <v>86</v>
      </c>
      <c r="C37" s="6" t="s">
        <v>47</v>
      </c>
      <c r="D37" s="11" t="str">
        <f t="shared" si="3"/>
        <v>2021년브론즈</v>
      </c>
      <c r="E37" s="11"/>
      <c r="G37" s="6">
        <v>5</v>
      </c>
      <c r="H37" s="6" t="s">
        <v>200</v>
      </c>
    </row>
    <row r="38" spans="1:8" x14ac:dyDescent="0.45">
      <c r="A38" s="6" t="s">
        <v>201</v>
      </c>
      <c r="B38" s="6" t="s">
        <v>87</v>
      </c>
      <c r="C38" s="6" t="s">
        <v>56</v>
      </c>
      <c r="D38" s="11" t="str">
        <f t="shared" si="3"/>
        <v>2023년골드</v>
      </c>
      <c r="E38" s="11"/>
      <c r="G38" s="6">
        <v>7</v>
      </c>
      <c r="H38" s="6" t="s">
        <v>202</v>
      </c>
    </row>
    <row r="39" spans="1:8" x14ac:dyDescent="0.45">
      <c r="A39" s="6" t="s">
        <v>203</v>
      </c>
      <c r="B39" s="6" t="s">
        <v>88</v>
      </c>
      <c r="C39" s="6" t="s">
        <v>47</v>
      </c>
      <c r="D39" s="11" t="str">
        <f t="shared" si="3"/>
        <v>2020년브론즈</v>
      </c>
      <c r="E39" s="11"/>
      <c r="G39" s="6">
        <v>3</v>
      </c>
      <c r="H39" s="6" t="s">
        <v>204</v>
      </c>
    </row>
  </sheetData>
  <mergeCells count="13">
    <mergeCell ref="D39:E39"/>
    <mergeCell ref="D35:E35"/>
    <mergeCell ref="G35:H35"/>
    <mergeCell ref="D36:E36"/>
    <mergeCell ref="D37:E37"/>
    <mergeCell ref="D38:E38"/>
    <mergeCell ref="D33:E33"/>
    <mergeCell ref="D34:E34"/>
    <mergeCell ref="A26:D26"/>
    <mergeCell ref="D29:E29"/>
    <mergeCell ref="D30:E30"/>
    <mergeCell ref="D31:E31"/>
    <mergeCell ref="D32:E3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workbookViewId="0">
      <selection activeCell="K16" sqref="K16"/>
    </sheetView>
  </sheetViews>
  <sheetFormatPr defaultRowHeight="17" outlineLevelRow="3" x14ac:dyDescent="0.45"/>
  <sheetData>
    <row r="1" spans="1:8" ht="21" x14ac:dyDescent="0.45">
      <c r="A1" s="17" t="s">
        <v>103</v>
      </c>
      <c r="B1" s="17"/>
      <c r="C1" s="17"/>
      <c r="D1" s="17"/>
      <c r="E1" s="17"/>
      <c r="F1" s="17"/>
      <c r="G1" s="17"/>
      <c r="H1" s="17"/>
    </row>
    <row r="3" spans="1:8" x14ac:dyDescent="0.45">
      <c r="A3" s="38" t="s">
        <v>104</v>
      </c>
      <c r="B3" s="38" t="s">
        <v>38</v>
      </c>
      <c r="C3" s="38" t="s">
        <v>105</v>
      </c>
      <c r="D3" s="38" t="s">
        <v>106</v>
      </c>
      <c r="E3" s="38" t="s">
        <v>107</v>
      </c>
      <c r="F3" s="38" t="s">
        <v>108</v>
      </c>
      <c r="G3" s="38" t="s">
        <v>109</v>
      </c>
      <c r="H3" s="38" t="s">
        <v>110</v>
      </c>
    </row>
    <row r="4" spans="1:8" outlineLevel="3" x14ac:dyDescent="0.45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>SUM(C4:G4)</f>
        <v>469</v>
      </c>
    </row>
    <row r="5" spans="1:8" outlineLevel="3" x14ac:dyDescent="0.45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>SUM(C5:G5)</f>
        <v>345</v>
      </c>
    </row>
    <row r="6" spans="1:8" outlineLevel="3" x14ac:dyDescent="0.45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>SUM(C6:G6)</f>
        <v>457</v>
      </c>
    </row>
    <row r="7" spans="1:8" outlineLevel="3" x14ac:dyDescent="0.45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>SUM(C7:G7)</f>
        <v>375</v>
      </c>
    </row>
    <row r="8" spans="1:8" outlineLevel="3" x14ac:dyDescent="0.45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>SUM(C8:G8)</f>
        <v>325</v>
      </c>
    </row>
    <row r="9" spans="1:8" outlineLevel="3" x14ac:dyDescent="0.45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>SUM(C9:G9)</f>
        <v>344</v>
      </c>
    </row>
    <row r="10" spans="1:8" outlineLevel="3" x14ac:dyDescent="0.45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>SUM(C10:G10)</f>
        <v>468</v>
      </c>
    </row>
    <row r="11" spans="1:8" outlineLevel="3" x14ac:dyDescent="0.45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>SUM(C11:G11)</f>
        <v>414</v>
      </c>
    </row>
    <row r="12" spans="1:8" outlineLevel="3" x14ac:dyDescent="0.45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>SUM(C12:G12)</f>
        <v>370</v>
      </c>
    </row>
    <row r="13" spans="1:8" outlineLevel="2" x14ac:dyDescent="0.45">
      <c r="A13" s="6"/>
      <c r="B13" s="29" t="s">
        <v>254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45">
      <c r="A14" s="6"/>
      <c r="B14" s="29" t="s">
        <v>252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45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>SUM(C15:G15)</f>
        <v>405</v>
      </c>
    </row>
    <row r="16" spans="1:8" outlineLevel="3" x14ac:dyDescent="0.45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>SUM(C16:G16)</f>
        <v>430</v>
      </c>
    </row>
    <row r="17" spans="1:8" outlineLevel="3" x14ac:dyDescent="0.45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>SUM(C17:G17)</f>
        <v>386</v>
      </c>
    </row>
    <row r="18" spans="1:8" outlineLevel="3" x14ac:dyDescent="0.45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>SUM(C18:G18)</f>
        <v>245</v>
      </c>
    </row>
    <row r="19" spans="1:8" outlineLevel="3" x14ac:dyDescent="0.45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>SUM(C19:G19)</f>
        <v>421</v>
      </c>
    </row>
    <row r="20" spans="1:8" outlineLevel="3" x14ac:dyDescent="0.45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>SUM(C20:G20)</f>
        <v>476</v>
      </c>
    </row>
    <row r="21" spans="1:8" outlineLevel="3" x14ac:dyDescent="0.45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>SUM(C21:G21)</f>
        <v>395</v>
      </c>
    </row>
    <row r="22" spans="1:8" outlineLevel="3" x14ac:dyDescent="0.45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>SUM(C22:G22)</f>
        <v>448</v>
      </c>
    </row>
    <row r="23" spans="1:8" outlineLevel="2" x14ac:dyDescent="0.45">
      <c r="A23" s="30"/>
      <c r="B23" s="31" t="s">
        <v>255</v>
      </c>
      <c r="C23" s="30"/>
      <c r="D23" s="30"/>
      <c r="E23" s="30"/>
      <c r="F23" s="30"/>
      <c r="G23" s="30"/>
      <c r="H23" s="30">
        <f>SUBTOTAL(1,H15:H22)</f>
        <v>400.75</v>
      </c>
    </row>
    <row r="24" spans="1:8" outlineLevel="1" x14ac:dyDescent="0.45">
      <c r="A24" s="30"/>
      <c r="B24" s="31" t="s">
        <v>253</v>
      </c>
      <c r="C24" s="30">
        <f>SUBTOTAL(4,C15:C22)</f>
        <v>94</v>
      </c>
      <c r="D24" s="30">
        <f>SUBTOTAL(4,D15:D22)</f>
        <v>97</v>
      </c>
      <c r="E24" s="30">
        <f>SUBTOTAL(4,E15:E22)</f>
        <v>94</v>
      </c>
      <c r="F24" s="30">
        <f>SUBTOTAL(4,F15:F22)</f>
        <v>96</v>
      </c>
      <c r="G24" s="30">
        <f>SUBTOTAL(4,G15:G22)</f>
        <v>95</v>
      </c>
      <c r="H24" s="30"/>
    </row>
    <row r="25" spans="1:8" x14ac:dyDescent="0.45">
      <c r="A25" s="30"/>
      <c r="B25" s="31" t="s">
        <v>256</v>
      </c>
      <c r="C25" s="30"/>
      <c r="D25" s="30"/>
      <c r="E25" s="30"/>
      <c r="F25" s="30"/>
      <c r="G25" s="30"/>
      <c r="H25" s="30">
        <f>SUBTOTAL(1,H4:H22)</f>
        <v>398.41176470588238</v>
      </c>
    </row>
    <row r="26" spans="1:8" x14ac:dyDescent="0.45">
      <c r="A26" s="30"/>
      <c r="B26" s="31" t="s">
        <v>251</v>
      </c>
      <c r="C26" s="30">
        <f>SUBTOTAL(4,C4:C22)</f>
        <v>94</v>
      </c>
      <c r="D26" s="30">
        <f>SUBTOTAL(4,D4:D22)</f>
        <v>97</v>
      </c>
      <c r="E26" s="30">
        <f>SUBTOTAL(4,E4:E22)</f>
        <v>94</v>
      </c>
      <c r="F26" s="30">
        <f>SUBTOTAL(4,F4:F22)</f>
        <v>96</v>
      </c>
      <c r="G26" s="30">
        <f>SUBTOTAL(4,G4:G22)</f>
        <v>95</v>
      </c>
      <c r="H26" s="30"/>
    </row>
  </sheetData>
  <sortState xmlns:xlrd2="http://schemas.microsoft.com/office/spreadsheetml/2017/richdata2" ref="A4:H22">
    <sortCondition ref="B3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abSelected="1" topLeftCell="A16" workbookViewId="0">
      <selection activeCell="C24" sqref="C24"/>
    </sheetView>
  </sheetViews>
  <sheetFormatPr defaultRowHeight="17" x14ac:dyDescent="0.45"/>
  <cols>
    <col min="1" max="1" width="8.9140625" bestFit="1" customWidth="1"/>
    <col min="2" max="3" width="12.5" bestFit="1" customWidth="1"/>
    <col min="4" max="5" width="17.1640625" bestFit="1" customWidth="1"/>
    <col min="6" max="13" width="12.5" bestFit="1" customWidth="1"/>
    <col min="14" max="15" width="17.1640625" bestFit="1" customWidth="1"/>
  </cols>
  <sheetData>
    <row r="1" spans="1:6" ht="21" x14ac:dyDescent="0.45">
      <c r="A1" s="17" t="s">
        <v>128</v>
      </c>
      <c r="B1" s="17"/>
      <c r="C1" s="17"/>
      <c r="D1" s="17"/>
      <c r="E1" s="17"/>
      <c r="F1" s="17"/>
    </row>
    <row r="3" spans="1:6" x14ac:dyDescent="0.45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45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45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45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45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45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45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45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45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45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45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45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45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45">
      <c r="A19" s="32" t="s">
        <v>131</v>
      </c>
      <c r="B19" t="s">
        <v>137</v>
      </c>
    </row>
    <row r="21" spans="1:5" x14ac:dyDescent="0.45">
      <c r="B21" s="32" t="s">
        <v>130</v>
      </c>
      <c r="C21" s="32" t="s">
        <v>262</v>
      </c>
    </row>
    <row r="22" spans="1:5" x14ac:dyDescent="0.45">
      <c r="B22" t="s">
        <v>136</v>
      </c>
      <c r="D22" t="s">
        <v>258</v>
      </c>
      <c r="E22" t="s">
        <v>260</v>
      </c>
    </row>
    <row r="23" spans="1:5" x14ac:dyDescent="0.45">
      <c r="A23" s="32" t="s">
        <v>129</v>
      </c>
      <c r="B23" t="s">
        <v>259</v>
      </c>
      <c r="C23" t="s">
        <v>261</v>
      </c>
    </row>
    <row r="24" spans="1:5" x14ac:dyDescent="0.45">
      <c r="A24" t="s">
        <v>135</v>
      </c>
      <c r="B24" s="33">
        <v>3200000</v>
      </c>
      <c r="C24" s="33">
        <v>1400000</v>
      </c>
      <c r="D24" s="33">
        <v>3200000</v>
      </c>
      <c r="E24" s="33">
        <v>1400000</v>
      </c>
    </row>
    <row r="25" spans="1:5" x14ac:dyDescent="0.45">
      <c r="A25" t="s">
        <v>138</v>
      </c>
      <c r="B25" s="33">
        <v>3800000</v>
      </c>
      <c r="C25" s="33">
        <v>1600000</v>
      </c>
      <c r="D25" s="33">
        <v>3800000</v>
      </c>
      <c r="E25" s="33">
        <v>1600000</v>
      </c>
    </row>
    <row r="26" spans="1:5" x14ac:dyDescent="0.45">
      <c r="A26" t="s">
        <v>139</v>
      </c>
      <c r="B26" s="33">
        <v>3400000</v>
      </c>
      <c r="C26" s="33">
        <v>1400000</v>
      </c>
      <c r="D26" s="33">
        <v>3400000</v>
      </c>
      <c r="E26" s="33">
        <v>1400000</v>
      </c>
    </row>
    <row r="27" spans="1:5" x14ac:dyDescent="0.45">
      <c r="A27" t="s">
        <v>257</v>
      </c>
      <c r="B27" s="33">
        <v>3466666.6666666665</v>
      </c>
      <c r="C27" s="33">
        <v>1466666.6666666667</v>
      </c>
      <c r="D27" s="33">
        <v>3466666.6666666665</v>
      </c>
      <c r="E27" s="33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K14" sqref="K14"/>
    </sheetView>
  </sheetViews>
  <sheetFormatPr defaultRowHeight="17" x14ac:dyDescent="0.45"/>
  <cols>
    <col min="1" max="1" width="9.9140625" bestFit="1" customWidth="1"/>
    <col min="2" max="2" width="10.4140625" bestFit="1" customWidth="1"/>
    <col min="3" max="4" width="12.33203125" bestFit="1" customWidth="1"/>
    <col min="6" max="6" width="5.58203125" customWidth="1"/>
  </cols>
  <sheetData>
    <row r="1" spans="1:5" ht="21" x14ac:dyDescent="0.45">
      <c r="A1" s="17" t="s">
        <v>157</v>
      </c>
      <c r="B1" s="17"/>
      <c r="C1" s="17"/>
      <c r="D1" s="17"/>
      <c r="E1" s="17"/>
    </row>
    <row r="3" spans="1:5" x14ac:dyDescent="0.45">
      <c r="A3" s="6" t="s">
        <v>158</v>
      </c>
      <c r="B3" s="6" t="s">
        <v>159</v>
      </c>
      <c r="C3" s="6" t="s">
        <v>160</v>
      </c>
      <c r="D3" s="6" t="s">
        <v>161</v>
      </c>
      <c r="E3" s="6" t="s">
        <v>162</v>
      </c>
    </row>
    <row r="4" spans="1:5" x14ac:dyDescent="0.45">
      <c r="A4" s="6" t="s">
        <v>163</v>
      </c>
      <c r="B4" s="6">
        <v>65</v>
      </c>
      <c r="C4" s="6">
        <v>55</v>
      </c>
      <c r="D4" s="6">
        <v>80</v>
      </c>
      <c r="E4" s="34">
        <f>AVERAGE(B4:D4)</f>
        <v>66.666666666666671</v>
      </c>
    </row>
    <row r="5" spans="1:5" x14ac:dyDescent="0.45">
      <c r="A5" s="6" t="s">
        <v>164</v>
      </c>
      <c r="B5" s="6">
        <v>75</v>
      </c>
      <c r="C5" s="6">
        <v>70</v>
      </c>
      <c r="D5" s="6">
        <v>60</v>
      </c>
      <c r="E5" s="34">
        <f t="shared" ref="E5:E13" si="0">AVERAGE(B5:D5)</f>
        <v>68.333333333333329</v>
      </c>
    </row>
    <row r="6" spans="1:5" x14ac:dyDescent="0.45">
      <c r="A6" s="6" t="s">
        <v>165</v>
      </c>
      <c r="B6" s="6">
        <v>90</v>
      </c>
      <c r="C6" s="6">
        <v>95</v>
      </c>
      <c r="D6" s="6">
        <v>85</v>
      </c>
      <c r="E6" s="34">
        <f t="shared" si="0"/>
        <v>90</v>
      </c>
    </row>
    <row r="7" spans="1:5" x14ac:dyDescent="0.45">
      <c r="A7" s="6" t="s">
        <v>166</v>
      </c>
      <c r="B7" s="6">
        <v>80</v>
      </c>
      <c r="C7" s="6">
        <v>80</v>
      </c>
      <c r="D7" s="6">
        <v>85</v>
      </c>
      <c r="E7" s="34">
        <f t="shared" si="0"/>
        <v>81.666666666666671</v>
      </c>
    </row>
    <row r="8" spans="1:5" x14ac:dyDescent="0.45">
      <c r="A8" s="6" t="s">
        <v>167</v>
      </c>
      <c r="B8" s="6">
        <v>60</v>
      </c>
      <c r="C8" s="6">
        <v>45</v>
      </c>
      <c r="D8" s="6">
        <v>50</v>
      </c>
      <c r="E8" s="34">
        <f t="shared" si="0"/>
        <v>51.666666666666664</v>
      </c>
    </row>
    <row r="9" spans="1:5" x14ac:dyDescent="0.45">
      <c r="A9" s="6" t="s">
        <v>168</v>
      </c>
      <c r="B9" s="6">
        <v>40</v>
      </c>
      <c r="C9" s="6">
        <v>35</v>
      </c>
      <c r="D9" s="6">
        <v>50</v>
      </c>
      <c r="E9" s="34">
        <f t="shared" si="0"/>
        <v>41.666666666666664</v>
      </c>
    </row>
    <row r="10" spans="1:5" x14ac:dyDescent="0.45">
      <c r="A10" s="6" t="s">
        <v>169</v>
      </c>
      <c r="B10" s="6">
        <v>35</v>
      </c>
      <c r="C10" s="6">
        <v>40</v>
      </c>
      <c r="D10" s="6">
        <v>50</v>
      </c>
      <c r="E10" s="34">
        <f t="shared" si="0"/>
        <v>41.666666666666664</v>
      </c>
    </row>
    <row r="11" spans="1:5" x14ac:dyDescent="0.45">
      <c r="A11" s="6" t="s">
        <v>170</v>
      </c>
      <c r="B11" s="6">
        <v>85</v>
      </c>
      <c r="C11" s="6">
        <v>80</v>
      </c>
      <c r="D11" s="6">
        <v>70</v>
      </c>
      <c r="E11" s="34">
        <f t="shared" si="0"/>
        <v>78.333333333333329</v>
      </c>
    </row>
    <row r="12" spans="1:5" x14ac:dyDescent="0.45">
      <c r="A12" s="6" t="s">
        <v>171</v>
      </c>
      <c r="B12" s="6">
        <v>75</v>
      </c>
      <c r="C12" s="6">
        <v>90</v>
      </c>
      <c r="D12" s="6">
        <v>80</v>
      </c>
      <c r="E12" s="34">
        <f t="shared" si="0"/>
        <v>81.666666666666671</v>
      </c>
    </row>
    <row r="13" spans="1:5" x14ac:dyDescent="0.45">
      <c r="A13" s="6" t="s">
        <v>172</v>
      </c>
      <c r="B13" s="6">
        <v>65</v>
      </c>
      <c r="C13" s="6">
        <v>60</v>
      </c>
      <c r="D13" s="6">
        <v>50</v>
      </c>
      <c r="E13" s="34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12700</xdr:colOff>
                    <xdr:row>2</xdr:row>
                    <xdr:rowOff>76200</xdr:rowOff>
                  </from>
                  <to>
                    <xdr:col>7</xdr:col>
                    <xdr:colOff>654050</xdr:colOff>
                    <xdr:row>3</xdr:row>
                    <xdr:rowOff>177800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M12" sqref="M12"/>
    </sheetView>
  </sheetViews>
  <sheetFormatPr defaultRowHeight="17" x14ac:dyDescent="0.45"/>
  <cols>
    <col min="1" max="4" width="9.08203125" customWidth="1"/>
    <col min="5" max="5" width="9.6640625" bestFit="1" customWidth="1"/>
  </cols>
  <sheetData>
    <row r="1" spans="1:5" ht="21" x14ac:dyDescent="0.45">
      <c r="A1" s="17" t="s">
        <v>173</v>
      </c>
      <c r="B1" s="17"/>
      <c r="C1" s="17"/>
      <c r="D1" s="17"/>
      <c r="E1" s="17"/>
    </row>
    <row r="3" spans="1:5" x14ac:dyDescent="0.45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45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5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5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5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5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광호 정</cp:lastModifiedBy>
  <dcterms:created xsi:type="dcterms:W3CDTF">2023-04-27T08:01:32Z</dcterms:created>
  <dcterms:modified xsi:type="dcterms:W3CDTF">2025-09-10T10:33:32Z</dcterms:modified>
</cp:coreProperties>
</file>