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jdgh\Desktop\컴활 2급 실기 연습\"/>
    </mc:Choice>
  </mc:AlternateContent>
  <xr:revisionPtr revIDLastSave="0" documentId="13_ncr:1_{4DFD8D06-288D-4B90-9764-B56604429295}" xr6:coauthVersionLast="47" xr6:coauthVersionMax="47" xr10:uidLastSave="{00000000-0000-0000-0000-000000000000}"/>
  <bookViews>
    <workbookView xWindow="-98" yWindow="-98" windowWidth="19396" windowHeight="1159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K4" i="4"/>
  <c r="K5" i="4"/>
  <c r="K6" i="4"/>
  <c r="K7" i="4"/>
  <c r="K8" i="4"/>
  <c r="K9" i="4"/>
  <c r="K10" i="4"/>
  <c r="K11" i="4"/>
  <c r="K12" i="4"/>
  <c r="K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26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<sst xmlns="http://schemas.openxmlformats.org/spreadsheetml/2006/main" count="350" uniqueCount="264">
  <si>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</si>
  <si>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</si>
  <si>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</si>
  <si>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</si>
  <si>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</si>
  <si>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</si>
  <si>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</si>
  <si>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</si>
  <si>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</si>
  <si>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</si>
  <si>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</si>
  <si>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</si>
  <si>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</si>
  <si>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</si>
  <si>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</si>
  <si>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</si>
  <si>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</si>
  <si>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</si>
  <si>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</si>
  <si>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</si>
  <si>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</si>
  <si>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</si>
  <si>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</si>
  <si>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</si>
  <si>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</si>
  <si>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</si>
  <si>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</si>
  <si>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</si>
  <si>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</si>
  <si>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</si>
  <si>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</si>
  <si>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</si>
  <si>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</si>
  <si>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</si>
  <si>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</si>
  <si>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</si>
  <si>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</si>
  <si>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</si>
  <si>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</si>
  <si>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</si>
  <si>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</si>
  <si>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</si>
  <si>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</si>
  <si>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</si>
  <si>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</si>
  <si>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</si>
  <si>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</si>
  <si>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</si>
  <si>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</si>
  <si>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</si>
  <si>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</si>
  <si>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</si>
  <si>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</si>
  <si>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</si>
  <si>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</si>
  <si>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</si>
  <si>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</si>
  <si>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</si>
  <si>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</si>
  <si>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</si>
  <si>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</si>
  <si>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</si>
  <si>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</si>
  <si>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</si>
  <si>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</si>
  <si>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</si>
  <si>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</si>
  <si>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</si>
  <si>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</si>
  <si>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</si>
  <si>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</si>
  <si>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</si>
  <si>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</si>
  <si>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</si>
  <si>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</si>
  <si>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</si>
  <si>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</si>
  <si>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</si>
  <si>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</si>
  <si>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</si>
  <si>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</si>
  <si>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</si>
  <si>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</si>
  <si>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</si>
  <si>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</si>
  <si>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</si>
  <si>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</si>
  <si>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</si>
  <si>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</si>
  <si>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</si>
  <si>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</si>
  <si>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</si>
  <si>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</si>
  <si>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</si>
  <si>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</si>
  <si>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</si>
  <si>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생산1팀</t>
  </si>
  <si>
    <t>생산2팀</t>
  </si>
  <si>
    <t>생산3팀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</si>
  <si>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</si>
  <si>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</si>
  <si>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</si>
  <si>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</si>
  <si>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</si>
  <si>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</si>
  <si>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</si>
  <si>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</si>
  <si>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</si>
  <si>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</si>
  <si>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</si>
  <si>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</si>
  <si>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</si>
  <si>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</si>
  <si>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</si>
  <si>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</si>
  <si>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</si>
  <si>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</si>
  <si>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</si>
  <si>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</si>
  <si>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</si>
  <si>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</si>
  <si>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</si>
  <si>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</si>
  <si>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</si>
  <si>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</si>
  <si>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</si>
  <si>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</si>
  <si>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</si>
  <si>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</si>
  <si>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</si>
  <si>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</si>
  <si>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</si>
  <si>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</si>
  <si>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</si>
  <si>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</si>
  <si>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</si>
  <si>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</si>
  <si>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</si>
  <si>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</si>
  <si>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</si>
  <si>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</si>
  <si>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</si>
  <si>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</si>
  <si>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</si>
  <si>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</si>
  <si>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</si>
  <si>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</si>
  <si>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</si>
  <si>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</si>
  <si>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</si>
  <si>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</si>
  <si>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</si>
  <si>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</si>
  <si>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</si>
  <si>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</si>
  <si>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</si>
  <si>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</si>
  <si>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</si>
  <si>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</si>
  <si>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</si>
  <si>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</si>
  <si>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</si>
  <si>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</si>
  <si>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</si>
  <si>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</si>
  <si>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</si>
  <si>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</si>
  <si>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</si>
  <si>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</si>
  <si>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</si>
  <si>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</si>
  <si>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</si>
  <si>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</si>
  <si>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</si>
  <si>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</si>
  <si>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</si>
  <si>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</si>
  <si>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</si>
  <si>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</si>
  <si>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</si>
  <si>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</si>
  <si>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</si>
  <si>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</si>
  <si>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</si>
  <si>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</si>
  <si>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</si>
  <si>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</si>
  <si>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</si>
  <si>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</si>
  <si>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</si>
  <si>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</si>
  <si>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</si>
  <si>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</si>
  <si>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</si>
  <si>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</si>
  <si>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</si>
  <si>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</si>
  <si>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</si>
  <si>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</si>
  <si>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</si>
  <si>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</si>
  <si>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</si>
  <si>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</si>
  <si>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</si>
  <si>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</si>
  <si>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</si>
  <si>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</si>
  <si>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</si>
  <si>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</si>
  <si>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</si>
  <si>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</si>
  <si>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</si>
  <si>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</si>
  <si>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</si>
  <si>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</si>
  <si>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</si>
  <si>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</si>
  <si>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</si>
  <si>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</si>
  <si>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</si>
  <si>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</si>
  <si>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</si>
  <si>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</si>
  <si>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</si>
  <si>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</si>
  <si>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</si>
  <si>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</si>
  <si>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</si>
  <si>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</si>
  <si>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</si>
  <si>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</si>
  <si>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</si>
  <si>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</si>
  <si>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</si>
  <si>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</si>
  <si>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</si>
  <si>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</si>
  <si>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</si>
  <si>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</si>
  <si>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</si>
  <si>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</si>
  <si>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</si>
  <si>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</si>
  <si>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</si>
  <si>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</si>
  <si>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</si>
  <si>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</si>
  <si>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</si>
  <si>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최대</t>
  </si>
  <si>
    <t>여 최대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</si>
  <si>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</si>
  <si>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</si>
  <si>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</si>
  <si>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</si>
  <si>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</si>
  <si>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</si>
  <si>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</si>
  <si>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</si>
  <si>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</si>
  <si>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굿파인애플</t>
    <phoneticPr fontId="1" type="noConversion"/>
  </si>
  <si>
    <t>코코넛밀크</t>
    <phoneticPr fontId="1" type="noConversion"/>
  </si>
  <si>
    <t>망고세븐</t>
    <phoneticPr fontId="1" type="noConversion"/>
  </si>
  <si>
    <t>옐로바나나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</si>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</sst>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0" fillId="0" borderId="15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243535"/>
        <c:axId val="1449234799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449234799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9243535"/>
        <c:crosses val="max"/>
        <c:crossBetween val="between"/>
        <c:majorUnit val="2000000"/>
      </c:valAx>
      <c:catAx>
        <c:axId val="1449243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234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  <a:alpha val="99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3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38663" y="1333500"/>
          <a:ext cx="1371600" cy="428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정호" refreshedDate="45845.609727430558" createdVersion="7" refreshedVersion="7" minRefreshableVersion="3" recordCount="12" xr:uid="{9D8768CF-A56A-4DED-8DA2-AD12A1E32614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2C4362-2C39-4233-9878-3D239FB6CB32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8515E6-7BEC-4FD0-BAB6-E392215D8489}" name="표2" displayName="표2" ref="A3:H26" totalsRowShown="0" headerRowDxfId="11" dataDxfId="9" headerRowBorderDxfId="10" tableBorderDxfId="8">
  <autoFilter ref="A3:H26" xr:uid="{FE8515E6-7BEC-4FD0-BAB6-E392215D8489}"/>
  <tableColumns count="8">
    <tableColumn id="1" xr3:uid="{31AB661B-FF26-4B76-8F4D-3BD3457352F0}" name="성명" dataDxfId="7"/>
    <tableColumn id="2" xr3:uid="{50E9A729-0983-4AD5-89EA-CE8A9B9F3133}" name="성별" dataDxfId="6"/>
    <tableColumn id="3" xr3:uid="{FE9EEEEB-4D9F-4104-AA73-AA53A53A5EAD}" name="국어" dataDxfId="5"/>
    <tableColumn id="4" xr3:uid="{16E8CC4C-5C9D-46BF-B63B-BFC1BE13FC14}" name="영어" dataDxfId="4"/>
    <tableColumn id="5" xr3:uid="{09846CA8-2E3E-4071-9313-CDAD45BB156C}" name="수학" dataDxfId="3"/>
    <tableColumn id="6" xr3:uid="{CA8E9738-C434-496E-9C39-6D7A90D35E20}" name="과학" dataDxfId="2"/>
    <tableColumn id="7" xr3:uid="{52FF17C1-1EEF-499E-A570-0E1FBB81DD32}" name="사회" dataDxfId="1"/>
    <tableColumn id="8" xr3:uid="{B58C73B2-D3A0-418F-98BE-66662DA2B587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13" sqref="C13"/>
    </sheetView>
  </sheetViews>
  <sheetFormatPr defaultRowHeight="16.899999999999999" x14ac:dyDescent="0.6"/>
  <cols>
    <col min="1" max="1" width="9.3125" customWidth="1"/>
  </cols>
  <sheetData>
    <row r="1" spans="1:6" x14ac:dyDescent="0.6">
      <c r="A1" t="s">
        <v>0</v>
      </c>
    </row>
    <row r="3" spans="1:6" x14ac:dyDescent="0.6">
      <c r="A3" s="1" t="s">
        <v>201</v>
      </c>
      <c r="B3" s="1" t="s">
        <v>208</v>
      </c>
      <c r="C3" s="1" t="s">
        <v>215</v>
      </c>
      <c r="D3" s="1" t="s">
        <v>220</v>
      </c>
      <c r="E3" s="1" t="s">
        <v>227</v>
      </c>
      <c r="F3" s="1" t="s">
        <v>228</v>
      </c>
    </row>
    <row r="4" spans="1:6" x14ac:dyDescent="0.6">
      <c r="A4" s="1" t="s">
        <v>202</v>
      </c>
      <c r="B4" s="1" t="s">
        <v>209</v>
      </c>
      <c r="C4" s="1" t="s">
        <v>216</v>
      </c>
      <c r="D4" s="1" t="s">
        <v>221</v>
      </c>
      <c r="E4" s="2">
        <v>1500</v>
      </c>
      <c r="F4" s="1" t="s">
        <v>229</v>
      </c>
    </row>
    <row r="5" spans="1:6" x14ac:dyDescent="0.6">
      <c r="A5" s="1" t="s">
        <v>203</v>
      </c>
      <c r="B5" s="1" t="s">
        <v>210</v>
      </c>
      <c r="C5" s="1" t="s">
        <v>217</v>
      </c>
      <c r="D5" s="1" t="s">
        <v>222</v>
      </c>
      <c r="E5" s="2">
        <v>2000</v>
      </c>
      <c r="F5" s="1" t="s">
        <v>230</v>
      </c>
    </row>
    <row r="6" spans="1:6" x14ac:dyDescent="0.6">
      <c r="A6" s="1" t="s">
        <v>204</v>
      </c>
      <c r="B6" s="1" t="s">
        <v>211</v>
      </c>
      <c r="C6" s="1" t="s">
        <v>218</v>
      </c>
      <c r="D6" s="1" t="s">
        <v>223</v>
      </c>
      <c r="E6" s="2">
        <v>3520</v>
      </c>
      <c r="F6" s="1" t="s">
        <v>230</v>
      </c>
    </row>
    <row r="7" spans="1:6" x14ac:dyDescent="0.6">
      <c r="A7" s="1" t="s">
        <v>205</v>
      </c>
      <c r="B7" s="1" t="s">
        <v>212</v>
      </c>
      <c r="C7" s="1" t="s">
        <v>219</v>
      </c>
      <c r="D7" s="1" t="s">
        <v>224</v>
      </c>
      <c r="E7" s="2">
        <v>1000</v>
      </c>
      <c r="F7" s="1" t="s">
        <v>231</v>
      </c>
    </row>
    <row r="8" spans="1:6" x14ac:dyDescent="0.6">
      <c r="A8" s="1" t="s">
        <v>206</v>
      </c>
      <c r="B8" s="1" t="s">
        <v>213</v>
      </c>
      <c r="C8" s="1" t="s">
        <v>216</v>
      </c>
      <c r="D8" s="1" t="s">
        <v>225</v>
      </c>
      <c r="E8" s="2">
        <v>800</v>
      </c>
      <c r="F8" s="1" t="s">
        <v>229</v>
      </c>
    </row>
    <row r="9" spans="1:6" x14ac:dyDescent="0.6">
      <c r="A9" s="1" t="s">
        <v>207</v>
      </c>
      <c r="B9" s="1" t="s">
        <v>214</v>
      </c>
      <c r="C9" s="1" t="s">
        <v>218</v>
      </c>
      <c r="D9" s="1" t="s">
        <v>226</v>
      </c>
      <c r="E9" s="2">
        <v>950</v>
      </c>
      <c r="F9" s="1" t="s">
        <v>230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C20" sqref="C20"/>
    </sheetView>
  </sheetViews>
  <sheetFormatPr defaultRowHeight="16.899999999999999" x14ac:dyDescent="0.6"/>
  <cols>
    <col min="1" max="1" width="11" bestFit="1" customWidth="1"/>
    <col min="2" max="2" width="16" bestFit="1" customWidth="1"/>
  </cols>
  <sheetData>
    <row r="1" spans="1:7" ht="28.05" customHeight="1" thickBot="1" x14ac:dyDescent="0.65">
      <c r="A1" s="13" t="s">
        <v>89</v>
      </c>
      <c r="B1" s="13"/>
      <c r="C1" s="13"/>
      <c r="D1" s="13"/>
      <c r="E1" s="13"/>
      <c r="F1" s="13"/>
      <c r="G1" s="13"/>
    </row>
    <row r="2" spans="1:7" ht="17.649999999999999" thickTop="1" thickBot="1" x14ac:dyDescent="0.65"/>
    <row r="3" spans="1:7" x14ac:dyDescent="0.6">
      <c r="A3" s="16" t="s">
        <v>90</v>
      </c>
      <c r="B3" s="17" t="s">
        <v>91</v>
      </c>
      <c r="C3" s="17" t="s">
        <v>92</v>
      </c>
      <c r="D3" s="17" t="s">
        <v>93</v>
      </c>
      <c r="E3" s="17" t="s">
        <v>94</v>
      </c>
      <c r="F3" s="17" t="s">
        <v>232</v>
      </c>
      <c r="G3" s="18" t="s">
        <v>95</v>
      </c>
    </row>
    <row r="4" spans="1:7" x14ac:dyDescent="0.6">
      <c r="A4" s="35" t="s">
        <v>259</v>
      </c>
      <c r="B4" s="14">
        <v>45509</v>
      </c>
      <c r="C4" s="11" t="s">
        <v>96</v>
      </c>
      <c r="D4" s="15">
        <v>1200</v>
      </c>
      <c r="E4" s="15">
        <v>1500</v>
      </c>
      <c r="F4" s="15">
        <v>1435</v>
      </c>
      <c r="G4" s="19">
        <f t="shared" ref="G4:G15" si="0">F4/E4</f>
        <v>0.95666666666666667</v>
      </c>
    </row>
    <row r="5" spans="1:7" x14ac:dyDescent="0.6">
      <c r="A5" s="35"/>
      <c r="B5" s="14">
        <v>45509</v>
      </c>
      <c r="C5" s="11" t="s">
        <v>97</v>
      </c>
      <c r="D5" s="15">
        <v>1200</v>
      </c>
      <c r="E5" s="15">
        <v>1500</v>
      </c>
      <c r="F5" s="15">
        <v>1518</v>
      </c>
      <c r="G5" s="19">
        <f t="shared" si="0"/>
        <v>1.012</v>
      </c>
    </row>
    <row r="6" spans="1:7" x14ac:dyDescent="0.6">
      <c r="A6" s="35"/>
      <c r="B6" s="14">
        <v>45509</v>
      </c>
      <c r="C6" s="11" t="s">
        <v>98</v>
      </c>
      <c r="D6" s="15">
        <v>2000</v>
      </c>
      <c r="E6" s="15">
        <v>1200</v>
      </c>
      <c r="F6" s="15">
        <v>1352</v>
      </c>
      <c r="G6" s="19">
        <f t="shared" si="0"/>
        <v>1.1266666666666667</v>
      </c>
    </row>
    <row r="7" spans="1:7" x14ac:dyDescent="0.6">
      <c r="A7" s="35" t="s">
        <v>260</v>
      </c>
      <c r="B7" s="14">
        <v>45510</v>
      </c>
      <c r="C7" s="11" t="s">
        <v>96</v>
      </c>
      <c r="D7" s="15">
        <v>2500</v>
      </c>
      <c r="E7" s="15">
        <v>1000</v>
      </c>
      <c r="F7" s="15">
        <v>1240</v>
      </c>
      <c r="G7" s="19">
        <f t="shared" si="0"/>
        <v>1.24</v>
      </c>
    </row>
    <row r="8" spans="1:7" x14ac:dyDescent="0.6">
      <c r="A8" s="35"/>
      <c r="B8" s="14">
        <v>45510</v>
      </c>
      <c r="C8" s="11" t="s">
        <v>97</v>
      </c>
      <c r="D8" s="15">
        <v>3000</v>
      </c>
      <c r="E8" s="15">
        <v>800</v>
      </c>
      <c r="F8" s="15">
        <v>786</v>
      </c>
      <c r="G8" s="19">
        <f t="shared" si="0"/>
        <v>0.98250000000000004</v>
      </c>
    </row>
    <row r="9" spans="1:7" x14ac:dyDescent="0.6">
      <c r="A9" s="35"/>
      <c r="B9" s="14">
        <v>45510</v>
      </c>
      <c r="C9" s="11" t="s">
        <v>98</v>
      </c>
      <c r="D9" s="15">
        <v>1800</v>
      </c>
      <c r="E9" s="15">
        <v>1400</v>
      </c>
      <c r="F9" s="15">
        <v>1385</v>
      </c>
      <c r="G9" s="19">
        <f t="shared" si="0"/>
        <v>0.98928571428571432</v>
      </c>
    </row>
    <row r="10" spans="1:7" x14ac:dyDescent="0.6">
      <c r="A10" s="35" t="s">
        <v>261</v>
      </c>
      <c r="B10" s="14">
        <v>45511</v>
      </c>
      <c r="C10" s="11" t="s">
        <v>96</v>
      </c>
      <c r="D10" s="15">
        <v>1500</v>
      </c>
      <c r="E10" s="15">
        <v>1300</v>
      </c>
      <c r="F10" s="15">
        <v>1389</v>
      </c>
      <c r="G10" s="19">
        <f t="shared" si="0"/>
        <v>1.0684615384615384</v>
      </c>
    </row>
    <row r="11" spans="1:7" x14ac:dyDescent="0.6">
      <c r="A11" s="35"/>
      <c r="B11" s="14">
        <v>45511</v>
      </c>
      <c r="C11" s="11" t="s">
        <v>97</v>
      </c>
      <c r="D11" s="15">
        <v>1150</v>
      </c>
      <c r="E11" s="15">
        <v>1600</v>
      </c>
      <c r="F11" s="15">
        <v>1579</v>
      </c>
      <c r="G11" s="19">
        <f t="shared" si="0"/>
        <v>0.98687499999999995</v>
      </c>
    </row>
    <row r="12" spans="1:7" x14ac:dyDescent="0.6">
      <c r="A12" s="35"/>
      <c r="B12" s="14">
        <v>45511</v>
      </c>
      <c r="C12" s="11" t="s">
        <v>98</v>
      </c>
      <c r="D12" s="15">
        <v>1000</v>
      </c>
      <c r="E12" s="15">
        <v>2000</v>
      </c>
      <c r="F12" s="15">
        <v>2168</v>
      </c>
      <c r="G12" s="19">
        <f t="shared" si="0"/>
        <v>1.0840000000000001</v>
      </c>
    </row>
    <row r="13" spans="1:7" x14ac:dyDescent="0.6">
      <c r="A13" s="35" t="s">
        <v>262</v>
      </c>
      <c r="B13" s="14">
        <v>45512</v>
      </c>
      <c r="C13" s="11" t="s">
        <v>96</v>
      </c>
      <c r="D13" s="15">
        <v>950</v>
      </c>
      <c r="E13" s="15">
        <v>2500</v>
      </c>
      <c r="F13" s="15">
        <v>2579</v>
      </c>
      <c r="G13" s="19">
        <f t="shared" si="0"/>
        <v>1.0316000000000001</v>
      </c>
    </row>
    <row r="14" spans="1:7" x14ac:dyDescent="0.6">
      <c r="A14" s="35"/>
      <c r="B14" s="14">
        <v>45512</v>
      </c>
      <c r="C14" s="11" t="s">
        <v>97</v>
      </c>
      <c r="D14" s="15">
        <v>1100</v>
      </c>
      <c r="E14" s="15">
        <v>1600</v>
      </c>
      <c r="F14" s="15">
        <v>1589</v>
      </c>
      <c r="G14" s="19">
        <f t="shared" si="0"/>
        <v>0.99312500000000004</v>
      </c>
    </row>
    <row r="15" spans="1:7" ht="17.25" thickBot="1" x14ac:dyDescent="0.65">
      <c r="A15" s="36"/>
      <c r="B15" s="20">
        <v>45512</v>
      </c>
      <c r="C15" s="21" t="s">
        <v>98</v>
      </c>
      <c r="D15" s="22">
        <v>3200</v>
      </c>
      <c r="E15" s="22">
        <v>800</v>
      </c>
      <c r="F15" s="22">
        <v>872</v>
      </c>
      <c r="G15" s="23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5" sqref="B5"/>
    </sheetView>
  </sheetViews>
  <sheetFormatPr defaultRowHeight="16.899999999999999" x14ac:dyDescent="0.6"/>
  <cols>
    <col min="1" max="1" width="3.5625" customWidth="1"/>
  </cols>
  <sheetData>
    <row r="2" spans="2:5" x14ac:dyDescent="0.6">
      <c r="B2" t="s">
        <v>180</v>
      </c>
    </row>
    <row r="4" spans="2:5" x14ac:dyDescent="0.6">
      <c r="B4" t="s">
        <v>233</v>
      </c>
      <c r="C4" t="s">
        <v>234</v>
      </c>
      <c r="D4" t="s">
        <v>235</v>
      </c>
      <c r="E4" t="s">
        <v>236</v>
      </c>
    </row>
    <row r="5" spans="2:5" x14ac:dyDescent="0.6">
      <c r="B5" t="s">
        <v>237</v>
      </c>
      <c r="C5">
        <v>1500</v>
      </c>
      <c r="D5">
        <v>1384</v>
      </c>
      <c r="E5" s="24">
        <v>0.92</v>
      </c>
    </row>
    <row r="6" spans="2:5" x14ac:dyDescent="0.6">
      <c r="B6" t="s">
        <v>238</v>
      </c>
      <c r="C6">
        <v>1600</v>
      </c>
      <c r="D6">
        <v>1544</v>
      </c>
      <c r="E6" s="24">
        <v>0.97</v>
      </c>
    </row>
    <row r="7" spans="2:5" x14ac:dyDescent="0.6">
      <c r="B7" t="s">
        <v>239</v>
      </c>
      <c r="C7">
        <v>2000</v>
      </c>
      <c r="D7">
        <v>1423</v>
      </c>
      <c r="E7" s="24">
        <v>0.71</v>
      </c>
    </row>
    <row r="8" spans="2:5" x14ac:dyDescent="0.6">
      <c r="B8" t="s">
        <v>240</v>
      </c>
      <c r="C8">
        <v>1500</v>
      </c>
      <c r="D8">
        <v>1221</v>
      </c>
      <c r="E8" s="24">
        <v>0.81</v>
      </c>
    </row>
    <row r="9" spans="2:5" x14ac:dyDescent="0.6">
      <c r="B9" t="s">
        <v>241</v>
      </c>
      <c r="C9">
        <v>1200</v>
      </c>
      <c r="D9">
        <v>1095</v>
      </c>
      <c r="E9" s="24">
        <v>0.91</v>
      </c>
    </row>
    <row r="10" spans="2:5" x14ac:dyDescent="0.6">
      <c r="B10" t="s">
        <v>242</v>
      </c>
      <c r="C10">
        <v>1000</v>
      </c>
      <c r="D10">
        <v>912</v>
      </c>
      <c r="E10" s="24">
        <v>0.91</v>
      </c>
    </row>
    <row r="11" spans="2:5" x14ac:dyDescent="0.6">
      <c r="B11" t="s">
        <v>243</v>
      </c>
      <c r="C11">
        <v>1200</v>
      </c>
      <c r="D11">
        <v>965</v>
      </c>
      <c r="E11" s="24">
        <v>0.8</v>
      </c>
    </row>
    <row r="12" spans="2:5" x14ac:dyDescent="0.6">
      <c r="B12" t="s">
        <v>244</v>
      </c>
      <c r="C12">
        <v>1000</v>
      </c>
      <c r="D12">
        <v>769</v>
      </c>
      <c r="E12" s="24">
        <v>0.77</v>
      </c>
    </row>
    <row r="13" spans="2:5" x14ac:dyDescent="0.6">
      <c r="B13" t="s">
        <v>245</v>
      </c>
      <c r="C13">
        <v>1500</v>
      </c>
      <c r="D13">
        <v>1426</v>
      </c>
      <c r="E13" s="24">
        <v>0.95</v>
      </c>
    </row>
    <row r="14" spans="2:5" x14ac:dyDescent="0.6">
      <c r="B14" t="s">
        <v>246</v>
      </c>
      <c r="C14">
        <v>1800</v>
      </c>
      <c r="D14">
        <v>1698</v>
      </c>
      <c r="E14" s="24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G30" sqref="G30"/>
    </sheetView>
  </sheetViews>
  <sheetFormatPr defaultRowHeight="16.899999999999999" x14ac:dyDescent="0.6"/>
  <cols>
    <col min="1" max="1" width="10.0625" customWidth="1"/>
    <col min="4" max="4" width="9.8125" bestFit="1" customWidth="1"/>
    <col min="9" max="9" width="10.5625" bestFit="1" customWidth="1"/>
    <col min="10" max="10" width="8.6875" customWidth="1"/>
    <col min="12" max="12" width="10.4375" bestFit="1" customWidth="1"/>
  </cols>
  <sheetData>
    <row r="1" spans="1:12" x14ac:dyDescent="0.6">
      <c r="A1" s="3" t="s">
        <v>1</v>
      </c>
      <c r="B1" s="5" t="s">
        <v>2</v>
      </c>
      <c r="G1" s="4" t="s">
        <v>3</v>
      </c>
      <c r="H1" s="5" t="s">
        <v>4</v>
      </c>
    </row>
    <row r="2" spans="1:12" x14ac:dyDescent="0.6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  <c r="L2" s="45" t="s">
        <v>263</v>
      </c>
    </row>
    <row r="3" spans="1:12" x14ac:dyDescent="0.6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 "합격", " ")</f>
        <v xml:space="preserve"> </v>
      </c>
    </row>
    <row r="4" spans="1:12" x14ac:dyDescent="0.6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34" t="str">
        <f t="shared" ref="K4:K12" si="1">IF(AND(AVERAGE(H4:I4)&gt;=80,J4&gt;=70), "합격", " ")</f>
        <v xml:space="preserve"> </v>
      </c>
    </row>
    <row r="5" spans="1:12" x14ac:dyDescent="0.6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34" t="str">
        <f t="shared" si="1"/>
        <v>합격</v>
      </c>
    </row>
    <row r="6" spans="1:12" x14ac:dyDescent="0.6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34" t="str">
        <f t="shared" si="1"/>
        <v>합격</v>
      </c>
    </row>
    <row r="7" spans="1:12" x14ac:dyDescent="0.6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34" t="str">
        <f t="shared" si="1"/>
        <v>합격</v>
      </c>
    </row>
    <row r="8" spans="1:12" x14ac:dyDescent="0.6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34" t="str">
        <f t="shared" si="1"/>
        <v xml:space="preserve"> </v>
      </c>
    </row>
    <row r="9" spans="1:12" x14ac:dyDescent="0.6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34" t="str">
        <f t="shared" si="1"/>
        <v xml:space="preserve"> </v>
      </c>
    </row>
    <row r="10" spans="1:12" x14ac:dyDescent="0.6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34" t="str">
        <f t="shared" si="1"/>
        <v>합격</v>
      </c>
    </row>
    <row r="11" spans="1:12" x14ac:dyDescent="0.6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34" t="str">
        <f t="shared" si="1"/>
        <v xml:space="preserve"> </v>
      </c>
    </row>
    <row r="12" spans="1:12" x14ac:dyDescent="0.6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34" t="str">
        <f t="shared" si="1"/>
        <v xml:space="preserve"> </v>
      </c>
    </row>
    <row r="14" spans="1:12" x14ac:dyDescent="0.6">
      <c r="A14" s="4" t="s">
        <v>33</v>
      </c>
      <c r="B14" s="5" t="s">
        <v>34</v>
      </c>
      <c r="G14" s="4" t="s">
        <v>35</v>
      </c>
      <c r="H14" s="5" t="s">
        <v>36</v>
      </c>
    </row>
    <row r="15" spans="1:12" x14ac:dyDescent="0.6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  <c r="K15" s="46" t="s">
        <v>263</v>
      </c>
    </row>
    <row r="16" spans="1:12" x14ac:dyDescent="0.6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44">
        <f>I16 * INDEX($M$26:$O$26, 1, MATCH(LEFT(H16,2),$M$25:$O$25,0))</f>
        <v>2112</v>
      </c>
    </row>
    <row r="17" spans="1:15" x14ac:dyDescent="0.6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44">
        <f t="shared" ref="J17:J26" si="2">I17 * INDEX($M$26:$O$26, 1, MATCH(LEFT(H17,2),$M$25:$O$25,0))</f>
        <v>7191</v>
      </c>
    </row>
    <row r="18" spans="1:15" x14ac:dyDescent="0.6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44">
        <f t="shared" si="2"/>
        <v>14365</v>
      </c>
    </row>
    <row r="19" spans="1:15" x14ac:dyDescent="0.6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44">
        <f t="shared" si="2"/>
        <v>5922</v>
      </c>
    </row>
    <row r="20" spans="1:15" x14ac:dyDescent="0.6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44">
        <f t="shared" si="2"/>
        <v>4656</v>
      </c>
    </row>
    <row r="21" spans="1:15" x14ac:dyDescent="0.6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44">
        <f t="shared" si="2"/>
        <v>16274.999999999998</v>
      </c>
    </row>
    <row r="22" spans="1:15" x14ac:dyDescent="0.6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44">
        <f t="shared" si="2"/>
        <v>9588</v>
      </c>
    </row>
    <row r="23" spans="1:15" x14ac:dyDescent="0.6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44">
        <f t="shared" si="2"/>
        <v>11411.999999999998</v>
      </c>
    </row>
    <row r="24" spans="1:15" x14ac:dyDescent="0.6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44">
        <f t="shared" si="2"/>
        <v>10140</v>
      </c>
      <c r="L24" t="s">
        <v>77</v>
      </c>
    </row>
    <row r="25" spans="1:15" x14ac:dyDescent="0.6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44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6">
      <c r="A26" s="39" t="s">
        <v>71</v>
      </c>
      <c r="B26" s="40"/>
      <c r="C26" s="40"/>
      <c r="D26" s="41"/>
      <c r="E26" s="6">
        <f>ROUNDDOWN(DAVERAGE(A15:E25,5,B15:B16), 1)</f>
        <v>207.6</v>
      </c>
      <c r="G26" s="6" t="s">
        <v>72</v>
      </c>
      <c r="H26" s="6" t="s">
        <v>58</v>
      </c>
      <c r="I26" s="8">
        <v>3170000</v>
      </c>
      <c r="J26" s="44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6">
      <c r="A28" s="4" t="s">
        <v>78</v>
      </c>
      <c r="B28" s="5" t="s">
        <v>181</v>
      </c>
    </row>
    <row r="29" spans="1:15" x14ac:dyDescent="0.6">
      <c r="A29" s="6" t="s">
        <v>182</v>
      </c>
      <c r="B29" s="6" t="s">
        <v>183</v>
      </c>
      <c r="C29" s="6" t="s">
        <v>38</v>
      </c>
      <c r="D29" s="42" t="s">
        <v>184</v>
      </c>
      <c r="E29" s="42"/>
      <c r="F29" s="47" t="s">
        <v>263</v>
      </c>
    </row>
    <row r="30" spans="1:15" x14ac:dyDescent="0.6">
      <c r="A30" s="6" t="s">
        <v>185</v>
      </c>
      <c r="B30" s="6" t="s">
        <v>79</v>
      </c>
      <c r="C30" s="6" t="s">
        <v>47</v>
      </c>
      <c r="D30" s="37" t="str">
        <f>LEFT(A30,4) &amp; "년-" &amp; VLOOKUP(MID(A30,6,1)*1, $G$37:$H$39, 2,0)</f>
        <v>2021년-실버</v>
      </c>
      <c r="E30" s="37"/>
      <c r="F30" s="25"/>
    </row>
    <row r="31" spans="1:15" x14ac:dyDescent="0.6">
      <c r="A31" s="6" t="s">
        <v>186</v>
      </c>
      <c r="B31" s="6" t="s">
        <v>80</v>
      </c>
      <c r="C31" s="6" t="s">
        <v>56</v>
      </c>
      <c r="D31" s="37" t="str">
        <f t="shared" ref="D31:D39" si="3">LEFT(A31,4) &amp; "년-" &amp; VLOOKUP(MID(A31,6,1)*1, $G$37:$H$39, 2,0)</f>
        <v>2019년-골드</v>
      </c>
      <c r="E31" s="37"/>
    </row>
    <row r="32" spans="1:15" x14ac:dyDescent="0.6">
      <c r="A32" s="6" t="s">
        <v>187</v>
      </c>
      <c r="B32" s="6" t="s">
        <v>81</v>
      </c>
      <c r="C32" s="6" t="s">
        <v>47</v>
      </c>
      <c r="D32" s="37" t="str">
        <f t="shared" si="3"/>
        <v>2023년-브론즈</v>
      </c>
      <c r="E32" s="37"/>
    </row>
    <row r="33" spans="1:8" x14ac:dyDescent="0.6">
      <c r="A33" s="6" t="s">
        <v>188</v>
      </c>
      <c r="B33" s="6" t="s">
        <v>82</v>
      </c>
      <c r="C33" s="6" t="s">
        <v>56</v>
      </c>
      <c r="D33" s="37" t="str">
        <f t="shared" si="3"/>
        <v>2020년-실버</v>
      </c>
      <c r="E33" s="37"/>
    </row>
    <row r="34" spans="1:8" x14ac:dyDescent="0.6">
      <c r="A34" s="6" t="s">
        <v>189</v>
      </c>
      <c r="B34" s="6" t="s">
        <v>83</v>
      </c>
      <c r="C34" s="6" t="s">
        <v>56</v>
      </c>
      <c r="D34" s="37" t="str">
        <f t="shared" si="3"/>
        <v>2024년-브론즈</v>
      </c>
      <c r="E34" s="37"/>
    </row>
    <row r="35" spans="1:8" x14ac:dyDescent="0.6">
      <c r="A35" s="6" t="s">
        <v>190</v>
      </c>
      <c r="B35" s="6" t="s">
        <v>84</v>
      </c>
      <c r="C35" s="6" t="s">
        <v>56</v>
      </c>
      <c r="D35" s="37" t="str">
        <f t="shared" si="3"/>
        <v>2018년-골드</v>
      </c>
      <c r="E35" s="37"/>
      <c r="G35" s="38" t="s">
        <v>191</v>
      </c>
      <c r="H35" s="38"/>
    </row>
    <row r="36" spans="1:8" x14ac:dyDescent="0.6">
      <c r="A36" s="6" t="s">
        <v>192</v>
      </c>
      <c r="B36" s="6" t="s">
        <v>85</v>
      </c>
      <c r="C36" s="6" t="s">
        <v>47</v>
      </c>
      <c r="D36" s="37" t="str">
        <f t="shared" si="3"/>
        <v>2022년-실버</v>
      </c>
      <c r="E36" s="37"/>
      <c r="G36" s="6" t="s">
        <v>193</v>
      </c>
      <c r="H36" s="6" t="s">
        <v>194</v>
      </c>
    </row>
    <row r="37" spans="1:8" x14ac:dyDescent="0.6">
      <c r="A37" s="6" t="s">
        <v>195</v>
      </c>
      <c r="B37" s="6" t="s">
        <v>86</v>
      </c>
      <c r="C37" s="6" t="s">
        <v>47</v>
      </c>
      <c r="D37" s="37" t="str">
        <f t="shared" si="3"/>
        <v>2021년-브론즈</v>
      </c>
      <c r="E37" s="37"/>
      <c r="G37" s="6">
        <v>5</v>
      </c>
      <c r="H37" s="6" t="s">
        <v>196</v>
      </c>
    </row>
    <row r="38" spans="1:8" x14ac:dyDescent="0.6">
      <c r="A38" s="6" t="s">
        <v>197</v>
      </c>
      <c r="B38" s="6" t="s">
        <v>87</v>
      </c>
      <c r="C38" s="6" t="s">
        <v>56</v>
      </c>
      <c r="D38" s="37" t="str">
        <f t="shared" si="3"/>
        <v>2023년-골드</v>
      </c>
      <c r="E38" s="37"/>
      <c r="G38" s="6">
        <v>7</v>
      </c>
      <c r="H38" s="6" t="s">
        <v>198</v>
      </c>
    </row>
    <row r="39" spans="1:8" x14ac:dyDescent="0.6">
      <c r="A39" s="6" t="s">
        <v>199</v>
      </c>
      <c r="B39" s="6" t="s">
        <v>88</v>
      </c>
      <c r="C39" s="6" t="s">
        <v>47</v>
      </c>
      <c r="D39" s="37" t="str">
        <f t="shared" si="3"/>
        <v>2020년-브론즈</v>
      </c>
      <c r="E39" s="37"/>
      <c r="G39" s="6">
        <v>3</v>
      </c>
      <c r="H39" s="6" t="s">
        <v>200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H25" sqref="H25"/>
    </sheetView>
  </sheetViews>
  <sheetFormatPr defaultRowHeight="16.899999999999999" outlineLevelRow="3" x14ac:dyDescent="0.6"/>
  <sheetData>
    <row r="1" spans="1:8" ht="20.65" x14ac:dyDescent="0.6">
      <c r="A1" s="43" t="s">
        <v>99</v>
      </c>
      <c r="B1" s="43"/>
      <c r="C1" s="43"/>
      <c r="D1" s="43"/>
      <c r="E1" s="43"/>
      <c r="F1" s="43"/>
      <c r="G1" s="43"/>
      <c r="H1" s="43"/>
    </row>
    <row r="3" spans="1:8" x14ac:dyDescent="0.6">
      <c r="A3" s="29" t="s">
        <v>100</v>
      </c>
      <c r="B3" s="29" t="s">
        <v>38</v>
      </c>
      <c r="C3" s="29" t="s">
        <v>101</v>
      </c>
      <c r="D3" s="29" t="s">
        <v>102</v>
      </c>
      <c r="E3" s="29" t="s">
        <v>103</v>
      </c>
      <c r="F3" s="29" t="s">
        <v>104</v>
      </c>
      <c r="G3" s="29" t="s">
        <v>105</v>
      </c>
      <c r="H3" s="29" t="s">
        <v>106</v>
      </c>
    </row>
    <row r="4" spans="1:8" outlineLevel="3" x14ac:dyDescent="0.6">
      <c r="A4" s="6" t="s">
        <v>108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6">
      <c r="A5" s="6" t="s">
        <v>111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6">
      <c r="A6" s="6" t="s">
        <v>112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6">
      <c r="A7" s="6" t="s">
        <v>114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6">
      <c r="A8" s="6" t="s">
        <v>116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6">
      <c r="A9" s="6" t="s">
        <v>118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6">
      <c r="A10" s="6" t="s">
        <v>121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6">
      <c r="A11" s="6" t="s">
        <v>122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6">
      <c r="A12" s="6" t="s">
        <v>123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6">
      <c r="A13" s="12"/>
      <c r="B13" s="26" t="s">
        <v>250</v>
      </c>
      <c r="C13" s="12"/>
      <c r="D13" s="12"/>
      <c r="E13" s="12"/>
      <c r="F13" s="12"/>
      <c r="G13" s="12"/>
      <c r="H13" s="12">
        <f>SUBTOTAL(1,H4:H12)</f>
        <v>396.33333333333331</v>
      </c>
    </row>
    <row r="14" spans="1:8" outlineLevel="1" x14ac:dyDescent="0.6">
      <c r="A14" s="12"/>
      <c r="B14" s="26" t="s">
        <v>248</v>
      </c>
      <c r="C14" s="12">
        <f>SUBTOTAL(4,C4:C12)</f>
        <v>94</v>
      </c>
      <c r="D14" s="12">
        <f>SUBTOTAL(4,D4:D12)</f>
        <v>97</v>
      </c>
      <c r="E14" s="12">
        <f>SUBTOTAL(4,E4:E12)</f>
        <v>93</v>
      </c>
      <c r="F14" s="12">
        <f>SUBTOTAL(4,F4:F12)</f>
        <v>96</v>
      </c>
      <c r="G14" s="12">
        <f>SUBTOTAL(4,G4:G12)</f>
        <v>95</v>
      </c>
      <c r="H14" s="12"/>
    </row>
    <row r="15" spans="1:8" outlineLevel="3" x14ac:dyDescent="0.6">
      <c r="A15" s="6" t="s">
        <v>107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6">
      <c r="A16" s="6" t="s">
        <v>109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6">
      <c r="A17" s="6" t="s">
        <v>110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6">
      <c r="A18" s="6" t="s">
        <v>113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6">
      <c r="A19" s="6" t="s">
        <v>115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6">
      <c r="A20" s="6" t="s">
        <v>117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6">
      <c r="A21" s="6" t="s">
        <v>119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6">
      <c r="A22" s="6" t="s">
        <v>120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6">
      <c r="A23" s="27"/>
      <c r="B23" s="28" t="s">
        <v>251</v>
      </c>
      <c r="C23" s="27"/>
      <c r="D23" s="27"/>
      <c r="E23" s="27"/>
      <c r="F23" s="27"/>
      <c r="G23" s="27"/>
      <c r="H23" s="27">
        <f>SUBTOTAL(1,H15:H22)</f>
        <v>400.75</v>
      </c>
    </row>
    <row r="24" spans="1:8" outlineLevel="1" x14ac:dyDescent="0.6">
      <c r="A24" s="27"/>
      <c r="B24" s="28" t="s">
        <v>249</v>
      </c>
      <c r="C24" s="27">
        <f>SUBTOTAL(4,C15:C22)</f>
        <v>94</v>
      </c>
      <c r="D24" s="27">
        <f>SUBTOTAL(4,D15:D22)</f>
        <v>97</v>
      </c>
      <c r="E24" s="27">
        <f>SUBTOTAL(4,E15:E22)</f>
        <v>94</v>
      </c>
      <c r="F24" s="27">
        <f>SUBTOTAL(4,F15:F22)</f>
        <v>96</v>
      </c>
      <c r="G24" s="27">
        <f>SUBTOTAL(4,G15:G22)</f>
        <v>95</v>
      </c>
      <c r="H24" s="27"/>
    </row>
    <row r="25" spans="1:8" x14ac:dyDescent="0.6">
      <c r="A25" s="27"/>
      <c r="B25" s="28" t="s">
        <v>252</v>
      </c>
      <c r="C25" s="27"/>
      <c r="D25" s="27"/>
      <c r="E25" s="27"/>
      <c r="F25" s="27"/>
      <c r="G25" s="27"/>
      <c r="H25" s="27">
        <f>SUBTOTAL(1,H4:H22)</f>
        <v>398.41176470588238</v>
      </c>
    </row>
    <row r="26" spans="1:8" x14ac:dyDescent="0.6">
      <c r="A26" s="27"/>
      <c r="B26" s="28" t="s">
        <v>247</v>
      </c>
      <c r="C26" s="27">
        <f>SUBTOTAL(4,C4:C22)</f>
        <v>94</v>
      </c>
      <c r="D26" s="27">
        <f>SUBTOTAL(4,D4:D22)</f>
        <v>97</v>
      </c>
      <c r="E26" s="27">
        <f>SUBTOTAL(4,E4:E22)</f>
        <v>94</v>
      </c>
      <c r="F26" s="27">
        <f>SUBTOTAL(4,F4:F22)</f>
        <v>96</v>
      </c>
      <c r="G26" s="27">
        <f>SUBTOTAL(4,G4:G22)</f>
        <v>95</v>
      </c>
      <c r="H26" s="27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0" workbookViewId="0">
      <selection activeCell="E21" sqref="E21"/>
    </sheetView>
  </sheetViews>
  <sheetFormatPr defaultRowHeight="16.899999999999999" x14ac:dyDescent="0.6"/>
  <cols>
    <col min="1" max="1" width="8.625" bestFit="1" customWidth="1"/>
    <col min="2" max="3" width="13" bestFit="1" customWidth="1"/>
    <col min="4" max="5" width="16.5625" bestFit="1" customWidth="1"/>
    <col min="6" max="13" width="13" bestFit="1" customWidth="1"/>
    <col min="14" max="15" width="16.5625" bestFit="1" customWidth="1"/>
  </cols>
  <sheetData>
    <row r="1" spans="1:6" ht="20.65" x14ac:dyDescent="0.6">
      <c r="A1" s="43" t="s">
        <v>124</v>
      </c>
      <c r="B1" s="43"/>
      <c r="C1" s="43"/>
      <c r="D1" s="43"/>
      <c r="E1" s="43"/>
      <c r="F1" s="43"/>
    </row>
    <row r="3" spans="1:6" x14ac:dyDescent="0.6">
      <c r="A3" s="6" t="s">
        <v>125</v>
      </c>
      <c r="B3" s="6" t="s">
        <v>126</v>
      </c>
      <c r="C3" s="6" t="s">
        <v>127</v>
      </c>
      <c r="D3" s="6" t="s">
        <v>128</v>
      </c>
      <c r="E3" s="6" t="s">
        <v>129</v>
      </c>
      <c r="F3" s="6" t="s">
        <v>130</v>
      </c>
    </row>
    <row r="4" spans="1:6" x14ac:dyDescent="0.6">
      <c r="A4" s="6" t="s">
        <v>131</v>
      </c>
      <c r="B4" s="6" t="s">
        <v>132</v>
      </c>
      <c r="C4" s="6" t="s">
        <v>133</v>
      </c>
      <c r="D4" s="8">
        <v>150000000</v>
      </c>
      <c r="E4" s="8">
        <v>3200000</v>
      </c>
      <c r="F4" s="8">
        <v>1400000</v>
      </c>
    </row>
    <row r="5" spans="1:6" x14ac:dyDescent="0.6">
      <c r="A5" s="6" t="s">
        <v>134</v>
      </c>
      <c r="B5" s="6" t="s">
        <v>132</v>
      </c>
      <c r="C5" s="6" t="s">
        <v>133</v>
      </c>
      <c r="D5" s="8">
        <v>180000000</v>
      </c>
      <c r="E5" s="8">
        <v>3800000</v>
      </c>
      <c r="F5" s="8">
        <v>1600000</v>
      </c>
    </row>
    <row r="6" spans="1:6" x14ac:dyDescent="0.6">
      <c r="A6" s="6" t="s">
        <v>135</v>
      </c>
      <c r="B6" s="6" t="s">
        <v>132</v>
      </c>
      <c r="C6" s="6" t="s">
        <v>133</v>
      </c>
      <c r="D6" s="8">
        <v>160000000</v>
      </c>
      <c r="E6" s="8">
        <v>3400000</v>
      </c>
      <c r="F6" s="8">
        <v>1400000</v>
      </c>
    </row>
    <row r="7" spans="1:6" x14ac:dyDescent="0.6">
      <c r="A7" s="6" t="s">
        <v>136</v>
      </c>
      <c r="B7" s="6" t="s">
        <v>137</v>
      </c>
      <c r="C7" s="6" t="s">
        <v>138</v>
      </c>
      <c r="D7" s="8">
        <v>210000000</v>
      </c>
      <c r="E7" s="8">
        <v>4400000</v>
      </c>
      <c r="F7" s="8">
        <v>1900000</v>
      </c>
    </row>
    <row r="8" spans="1:6" x14ac:dyDescent="0.6">
      <c r="A8" s="6" t="s">
        <v>139</v>
      </c>
      <c r="B8" s="6" t="s">
        <v>137</v>
      </c>
      <c r="C8" s="6" t="s">
        <v>138</v>
      </c>
      <c r="D8" s="8">
        <v>200000000</v>
      </c>
      <c r="E8" s="8">
        <v>4200000</v>
      </c>
      <c r="F8" s="8">
        <v>1800000</v>
      </c>
    </row>
    <row r="9" spans="1:6" x14ac:dyDescent="0.6">
      <c r="A9" s="6" t="s">
        <v>140</v>
      </c>
      <c r="B9" s="6" t="s">
        <v>137</v>
      </c>
      <c r="C9" s="6" t="s">
        <v>138</v>
      </c>
      <c r="D9" s="8">
        <v>240000000</v>
      </c>
      <c r="E9" s="8">
        <v>5000000</v>
      </c>
      <c r="F9" s="8">
        <v>2200000</v>
      </c>
    </row>
    <row r="10" spans="1:6" x14ac:dyDescent="0.6">
      <c r="A10" s="6" t="s">
        <v>141</v>
      </c>
      <c r="B10" s="6" t="s">
        <v>142</v>
      </c>
      <c r="C10" s="6" t="s">
        <v>143</v>
      </c>
      <c r="D10" s="8">
        <v>280000000</v>
      </c>
      <c r="E10" s="8">
        <v>5900000</v>
      </c>
      <c r="F10" s="8">
        <v>2500000</v>
      </c>
    </row>
    <row r="11" spans="1:6" x14ac:dyDescent="0.6">
      <c r="A11" s="6" t="s">
        <v>144</v>
      </c>
      <c r="B11" s="6" t="s">
        <v>142</v>
      </c>
      <c r="C11" s="6" t="s">
        <v>143</v>
      </c>
      <c r="D11" s="8">
        <v>270000000</v>
      </c>
      <c r="E11" s="8">
        <v>5700000</v>
      </c>
      <c r="F11" s="8">
        <v>2400000</v>
      </c>
    </row>
    <row r="12" spans="1:6" x14ac:dyDescent="0.6">
      <c r="A12" s="6" t="s">
        <v>145</v>
      </c>
      <c r="B12" s="6" t="s">
        <v>142</v>
      </c>
      <c r="C12" s="6" t="s">
        <v>143</v>
      </c>
      <c r="D12" s="8">
        <v>250000000</v>
      </c>
      <c r="E12" s="8">
        <v>5300000</v>
      </c>
      <c r="F12" s="8">
        <v>2300000</v>
      </c>
    </row>
    <row r="13" spans="1:6" x14ac:dyDescent="0.6">
      <c r="A13" s="6" t="s">
        <v>146</v>
      </c>
      <c r="B13" s="6" t="s">
        <v>147</v>
      </c>
      <c r="C13" s="6" t="s">
        <v>148</v>
      </c>
      <c r="D13" s="8">
        <v>300000000</v>
      </c>
      <c r="E13" s="8">
        <v>6300000</v>
      </c>
      <c r="F13" s="8">
        <v>2700000</v>
      </c>
    </row>
    <row r="14" spans="1:6" x14ac:dyDescent="0.6">
      <c r="A14" s="6" t="s">
        <v>149</v>
      </c>
      <c r="B14" s="6" t="s">
        <v>150</v>
      </c>
      <c r="C14" s="6" t="s">
        <v>148</v>
      </c>
      <c r="D14" s="8">
        <v>350000000</v>
      </c>
      <c r="E14" s="8">
        <v>7400000</v>
      </c>
      <c r="F14" s="8">
        <v>3200000</v>
      </c>
    </row>
    <row r="15" spans="1:6" x14ac:dyDescent="0.6">
      <c r="A15" s="6" t="s">
        <v>151</v>
      </c>
      <c r="B15" s="6" t="s">
        <v>152</v>
      </c>
      <c r="C15" s="6" t="s">
        <v>148</v>
      </c>
      <c r="D15" s="8">
        <v>320000000</v>
      </c>
      <c r="E15" s="8">
        <v>6700000</v>
      </c>
      <c r="F15" s="8">
        <v>2900000</v>
      </c>
    </row>
    <row r="19" spans="1:5" x14ac:dyDescent="0.6">
      <c r="A19" s="30" t="s">
        <v>127</v>
      </c>
      <c r="B19" t="s">
        <v>133</v>
      </c>
    </row>
    <row r="21" spans="1:5" x14ac:dyDescent="0.6">
      <c r="B21" s="30" t="s">
        <v>126</v>
      </c>
      <c r="C21" s="30" t="s">
        <v>258</v>
      </c>
    </row>
    <row r="22" spans="1:5" x14ac:dyDescent="0.6">
      <c r="B22" t="s">
        <v>132</v>
      </c>
      <c r="D22" t="s">
        <v>254</v>
      </c>
      <c r="E22" t="s">
        <v>256</v>
      </c>
    </row>
    <row r="23" spans="1:5" x14ac:dyDescent="0.6">
      <c r="A23" s="30" t="s">
        <v>125</v>
      </c>
      <c r="B23" t="s">
        <v>255</v>
      </c>
      <c r="C23" t="s">
        <v>257</v>
      </c>
    </row>
    <row r="24" spans="1:5" x14ac:dyDescent="0.6">
      <c r="A24" t="s">
        <v>131</v>
      </c>
      <c r="B24" s="31">
        <v>3200000</v>
      </c>
      <c r="C24" s="31">
        <v>1400000</v>
      </c>
      <c r="D24" s="31">
        <v>3200000</v>
      </c>
      <c r="E24" s="31">
        <v>1400000</v>
      </c>
    </row>
    <row r="25" spans="1:5" x14ac:dyDescent="0.6">
      <c r="A25" t="s">
        <v>134</v>
      </c>
      <c r="B25" s="31">
        <v>3800000</v>
      </c>
      <c r="C25" s="31">
        <v>1600000</v>
      </c>
      <c r="D25" s="31">
        <v>3800000</v>
      </c>
      <c r="E25" s="31">
        <v>1600000</v>
      </c>
    </row>
    <row r="26" spans="1:5" x14ac:dyDescent="0.6">
      <c r="A26" t="s">
        <v>135</v>
      </c>
      <c r="B26" s="31">
        <v>3400000</v>
      </c>
      <c r="C26" s="31">
        <v>1400000</v>
      </c>
      <c r="D26" s="31">
        <v>3400000</v>
      </c>
      <c r="E26" s="31">
        <v>1400000</v>
      </c>
    </row>
    <row r="27" spans="1:5" x14ac:dyDescent="0.6">
      <c r="A27" t="s">
        <v>253</v>
      </c>
      <c r="B27" s="31">
        <v>3466666.6666666665</v>
      </c>
      <c r="C27" s="31">
        <v>1466666.6666666667</v>
      </c>
      <c r="D27" s="31">
        <v>3466666.6666666665</v>
      </c>
      <c r="E27" s="31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3"/>
  <sheetViews>
    <sheetView workbookViewId="0">
      <selection activeCell="G14" sqref="G14"/>
    </sheetView>
  </sheetViews>
  <sheetFormatPr defaultRowHeight="16.899999999999999" x14ac:dyDescent="0.6"/>
  <cols>
    <col min="1" max="1" width="9.9375" bestFit="1" customWidth="1"/>
    <col min="2" max="2" width="10.4375" bestFit="1" customWidth="1"/>
    <col min="3" max="4" width="12.3125" bestFit="1" customWidth="1"/>
    <col min="6" max="6" width="5.5625" customWidth="1"/>
  </cols>
  <sheetData>
    <row r="1" spans="1:8" ht="20.65" x14ac:dyDescent="0.6">
      <c r="A1" s="43" t="s">
        <v>153</v>
      </c>
      <c r="B1" s="43"/>
      <c r="C1" s="43"/>
      <c r="D1" s="43"/>
      <c r="E1" s="43"/>
    </row>
    <row r="3" spans="1:8" x14ac:dyDescent="0.6">
      <c r="A3" s="12" t="s">
        <v>154</v>
      </c>
      <c r="B3" s="12" t="s">
        <v>155</v>
      </c>
      <c r="C3" s="12" t="s">
        <v>156</v>
      </c>
      <c r="D3" s="12" t="s">
        <v>157</v>
      </c>
      <c r="E3" s="12" t="s">
        <v>158</v>
      </c>
    </row>
    <row r="4" spans="1:8" x14ac:dyDescent="0.6">
      <c r="A4" s="12" t="s">
        <v>159</v>
      </c>
      <c r="B4" s="12">
        <v>65</v>
      </c>
      <c r="C4" s="12">
        <v>55</v>
      </c>
      <c r="D4" s="12">
        <v>80</v>
      </c>
      <c r="E4" s="33">
        <f>AVERAGE(B4:D4)</f>
        <v>66.666666666666671</v>
      </c>
    </row>
    <row r="5" spans="1:8" x14ac:dyDescent="0.6">
      <c r="A5" s="12" t="s">
        <v>160</v>
      </c>
      <c r="B5" s="12">
        <v>75</v>
      </c>
      <c r="C5" s="12">
        <v>70</v>
      </c>
      <c r="D5" s="12">
        <v>60</v>
      </c>
      <c r="E5" s="33">
        <f t="shared" ref="E5:E13" si="0">AVERAGE(B5:D5)</f>
        <v>68.333333333333329</v>
      </c>
    </row>
    <row r="6" spans="1:8" x14ac:dyDescent="0.6">
      <c r="A6" s="12" t="s">
        <v>161</v>
      </c>
      <c r="B6" s="12">
        <v>90</v>
      </c>
      <c r="C6" s="12">
        <v>95</v>
      </c>
      <c r="D6" s="12">
        <v>85</v>
      </c>
      <c r="E6" s="33">
        <f t="shared" si="0"/>
        <v>90</v>
      </c>
      <c r="H6" s="32"/>
    </row>
    <row r="7" spans="1:8" x14ac:dyDescent="0.6">
      <c r="A7" s="12" t="s">
        <v>162</v>
      </c>
      <c r="B7" s="12">
        <v>80</v>
      </c>
      <c r="C7" s="12">
        <v>80</v>
      </c>
      <c r="D7" s="12">
        <v>85</v>
      </c>
      <c r="E7" s="33">
        <f t="shared" si="0"/>
        <v>81.666666666666671</v>
      </c>
      <c r="H7" s="32"/>
    </row>
    <row r="8" spans="1:8" x14ac:dyDescent="0.6">
      <c r="A8" s="12" t="s">
        <v>163</v>
      </c>
      <c r="B8" s="12">
        <v>60</v>
      </c>
      <c r="C8" s="12">
        <v>45</v>
      </c>
      <c r="D8" s="12">
        <v>50</v>
      </c>
      <c r="E8" s="33">
        <f t="shared" si="0"/>
        <v>51.666666666666664</v>
      </c>
    </row>
    <row r="9" spans="1:8" x14ac:dyDescent="0.6">
      <c r="A9" s="12" t="s">
        <v>164</v>
      </c>
      <c r="B9" s="12">
        <v>40</v>
      </c>
      <c r="C9" s="12">
        <v>35</v>
      </c>
      <c r="D9" s="12">
        <v>50</v>
      </c>
      <c r="E9" s="33">
        <f t="shared" si="0"/>
        <v>41.666666666666664</v>
      </c>
    </row>
    <row r="10" spans="1:8" x14ac:dyDescent="0.6">
      <c r="A10" s="12" t="s">
        <v>165</v>
      </c>
      <c r="B10" s="12">
        <v>35</v>
      </c>
      <c r="C10" s="12">
        <v>40</v>
      </c>
      <c r="D10" s="12">
        <v>50</v>
      </c>
      <c r="E10" s="33">
        <f t="shared" si="0"/>
        <v>41.666666666666664</v>
      </c>
    </row>
    <row r="11" spans="1:8" x14ac:dyDescent="0.6">
      <c r="A11" s="12" t="s">
        <v>166</v>
      </c>
      <c r="B11" s="12">
        <v>85</v>
      </c>
      <c r="C11" s="12">
        <v>80</v>
      </c>
      <c r="D11" s="12">
        <v>70</v>
      </c>
      <c r="E11" s="33">
        <f t="shared" si="0"/>
        <v>78.333333333333329</v>
      </c>
    </row>
    <row r="12" spans="1:8" x14ac:dyDescent="0.6">
      <c r="A12" s="12" t="s">
        <v>167</v>
      </c>
      <c r="B12" s="12">
        <v>75</v>
      </c>
      <c r="C12" s="12">
        <v>90</v>
      </c>
      <c r="D12" s="12">
        <v>80</v>
      </c>
      <c r="E12" s="33">
        <f t="shared" si="0"/>
        <v>81.666666666666671</v>
      </c>
    </row>
    <row r="13" spans="1:8" x14ac:dyDescent="0.6">
      <c r="A13" s="12" t="s">
        <v>168</v>
      </c>
      <c r="B13" s="12">
        <v>65</v>
      </c>
      <c r="C13" s="12">
        <v>60</v>
      </c>
      <c r="D13" s="12">
        <v>50</v>
      </c>
      <c r="E13" s="33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Button 3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H22" sqref="H22"/>
    </sheetView>
  </sheetViews>
  <sheetFormatPr defaultRowHeight="16.899999999999999" x14ac:dyDescent="0.6"/>
  <cols>
    <col min="1" max="4" width="9.0625" customWidth="1"/>
    <col min="5" max="5" width="9.6875" bestFit="1" customWidth="1"/>
  </cols>
  <sheetData>
    <row r="1" spans="1:5" ht="20.65" x14ac:dyDescent="0.6">
      <c r="A1" s="43" t="s">
        <v>169</v>
      </c>
      <c r="B1" s="43"/>
      <c r="C1" s="43"/>
      <c r="D1" s="43"/>
      <c r="E1" s="43"/>
    </row>
    <row r="3" spans="1:5" x14ac:dyDescent="0.6">
      <c r="A3" s="6" t="s">
        <v>170</v>
      </c>
      <c r="B3" s="6" t="s">
        <v>171</v>
      </c>
      <c r="C3" s="6" t="s">
        <v>172</v>
      </c>
      <c r="D3" s="6" t="s">
        <v>173</v>
      </c>
      <c r="E3" s="6" t="s">
        <v>174</v>
      </c>
    </row>
    <row r="4" spans="1:5" x14ac:dyDescent="0.6">
      <c r="A4" s="6" t="s">
        <v>175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6">
      <c r="A5" s="6" t="s">
        <v>176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6">
      <c r="A6" s="6" t="s">
        <v>177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6">
      <c r="A7" s="6" t="s">
        <v>178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6">
      <c r="A8" s="6" t="s">
        <v>179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정호 김</cp:lastModifiedBy>
  <dcterms:created xsi:type="dcterms:W3CDTF">2023-04-27T08:01:32Z</dcterms:created>
  <dcterms:modified xsi:type="dcterms:W3CDTF">2025-07-07T07:03:31Z</dcterms:modified>
</cp:coreProperties>
</file>