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 codeName="{957460C9-B318-DD5D-5CC9-C049C1E746C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강윤\Desktop\"/>
    </mc:Choice>
  </mc:AlternateContent>
  <xr:revisionPtr revIDLastSave="0" documentId="13_ncr:1_{DFEB5A99-9CC7-4D56-B8B8-E275BA0A32ED}" xr6:coauthVersionLast="47" xr6:coauthVersionMax="47" xr10:uidLastSave="{00000000-0000-0000-0000-000000000000}"/>
  <bookViews>
    <workbookView xWindow="-110" yWindow="-110" windowWidth="19420" windowHeight="11020" firstSheet="3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7" l="1"/>
  <c r="E6" i="7"/>
  <c r="E7" i="7"/>
  <c r="E8" i="7"/>
  <c r="E9" i="7"/>
  <c r="E10" i="7"/>
  <c r="E11" i="7"/>
  <c r="E12" i="7"/>
  <c r="E13" i="7"/>
  <c r="E4" i="7"/>
  <c r="H23" i="5"/>
  <c r="E26" i="5"/>
  <c r="G24" i="5"/>
  <c r="F24" i="5"/>
  <c r="E24" i="5"/>
  <c r="D24" i="5"/>
  <c r="C24" i="5"/>
  <c r="G14" i="5"/>
  <c r="G26" i="5" s="1"/>
  <c r="F14" i="5"/>
  <c r="F26" i="5" s="1"/>
  <c r="E14" i="5"/>
  <c r="D14" i="5"/>
  <c r="D26" i="5" s="1"/>
  <c r="C14" i="5"/>
  <c r="C26" i="5" s="1"/>
  <c r="D31" i="4"/>
  <c r="D32" i="4"/>
  <c r="D33" i="4"/>
  <c r="D34" i="4"/>
  <c r="D35" i="4"/>
  <c r="D36" i="4"/>
  <c r="D37" i="4"/>
  <c r="D38" i="4"/>
  <c r="D39" i="4"/>
  <c r="D30" i="4"/>
  <c r="J17" i="4"/>
  <c r="J18" i="4"/>
  <c r="J19" i="4"/>
  <c r="J20" i="4"/>
  <c r="J21" i="4"/>
  <c r="J22" i="4"/>
  <c r="J23" i="4"/>
  <c r="J24" i="4"/>
  <c r="J25" i="4"/>
  <c r="J26" i="4"/>
  <c r="J16" i="4"/>
  <c r="E26" i="4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E4" i="8"/>
  <c r="E5" i="8"/>
  <c r="E6" i="8"/>
  <c r="E7" i="8"/>
  <c r="E8" i="8"/>
  <c r="H15" i="5"/>
  <c r="H4" i="5"/>
  <c r="H13" i="5" s="1"/>
  <c r="H16" i="5"/>
  <c r="H17" i="5"/>
  <c r="H5" i="5"/>
  <c r="H25" i="5" s="1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</calcChain>
</file>

<file path=xl/sharedStrings.xml><?xml version="1.0" encoding="utf-8"?>
<sst xmlns="http://schemas.openxmlformats.org/spreadsheetml/2006/main" count="347" uniqueCount="263">
  <si>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</si>
  <si>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</si>
  <si>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</si>
  <si>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</si>
  <si>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</si>
  <si>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</si>
  <si>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</si>
  <si>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</si>
  <si>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</si>
  <si>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</si>
  <si>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</si>
  <si>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</si>
  <si>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</si>
  <si>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</si>
  <si>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</si>
  <si>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</si>
  <si>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</si>
  <si>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</si>
  <si>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</si>
  <si>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</si>
  <si>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</si>
  <si>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</si>
  <si>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</si>
  <si>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</si>
  <si>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</si>
  <si>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</si>
  <si>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</si>
  <si>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</si>
  <si>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</si>
  <si>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</si>
  <si>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</si>
  <si>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</si>
  <si>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</si>
  <si>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</si>
  <si>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</si>
  <si>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</si>
  <si>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</si>
  <si>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</si>
  <si>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</si>
  <si>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</si>
  <si>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</si>
  <si>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</si>
  <si>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</si>
  <si>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</si>
  <si>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</si>
  <si>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</si>
  <si>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</si>
  <si>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</si>
  <si>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</si>
  <si>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</si>
  <si>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</si>
  <si>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</si>
  <si>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</si>
  <si>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</si>
  <si>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</si>
  <si>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</si>
  <si>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</si>
  <si>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</si>
  <si>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</si>
  <si>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</si>
  <si>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</si>
  <si>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</si>
  <si>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</si>
  <si>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</si>
  <si>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</si>
  <si>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</si>
  <si>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</si>
  <si>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</si>
  <si>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</si>
  <si>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</si>
  <si>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</si>
  <si>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</si>
  <si>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</si>
  <si>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</si>
  <si>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</si>
  <si>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</si>
  <si>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</si>
  <si>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</si>
  <si>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</si>
  <si>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</si>
  <si>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</si>
  <si>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</si>
  <si>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</si>
  <si>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</si>
  <si>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</si>
  <si>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</si>
  <si>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</si>
  <si>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</si>
  <si>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</si>
  <si>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</si>
  <si>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</si>
  <si>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</si>
  <si>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</si>
  <si>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</si>
  <si>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</si>
  <si>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</si>
  <si>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</si>
  <si>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</si>
  <si>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</si>
  <si>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</si>
  <si>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</si>
  <si>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</si>
  <si>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</si>
  <si>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</si>
  <si>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</si>
  <si>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</si>
  <si>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</si>
  <si>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</si>
  <si>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</si>
  <si>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</si>
  <si>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</si>
  <si>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</si>
  <si>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</si>
  <si>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</si>
  <si>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</si>
  <si>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</si>
  <si>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</si>
  <si>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</si>
  <si>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</si>
  <si>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</si>
  <si>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</si>
  <si>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</si>
  <si>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</si>
  <si>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</si>
  <si>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</si>
  <si>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</si>
  <si>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</si>
  <si>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</si>
  <si>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</si>
  <si>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</si>
  <si>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</si>
  <si>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</si>
  <si>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</si>
  <si>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</si>
  <si>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</si>
  <si>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</si>
  <si>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</si>
  <si>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</si>
  <si>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</si>
  <si>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</si>
  <si>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</si>
  <si>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</si>
  <si>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</si>
  <si>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</si>
  <si>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</si>
  <si>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</si>
  <si>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</si>
  <si>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</si>
  <si>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</si>
  <si>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</si>
  <si>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</si>
  <si>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</si>
  <si>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</si>
  <si>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</si>
  <si>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</si>
  <si>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</si>
  <si>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</si>
  <si>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</si>
  <si>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</si>
  <si>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</si>
  <si>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</si>
  <si>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</si>
  <si>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</si>
  <si>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</si>
  <si>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</si>
  <si>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</si>
  <si>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</si>
  <si>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</si>
  <si>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</si>
  <si>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</si>
  <si>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</si>
  <si>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</si>
  <si>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</si>
  <si>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</si>
  <si>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</si>
  <si>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</si>
  <si>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</si>
  <si>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</si>
  <si>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</si>
  <si>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</si>
  <si>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</si>
  <si>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</si>
  <si>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</si>
  <si>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</si>
  <si>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</si>
  <si>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</si>
  <si>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</si>
  <si>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</si>
  <si>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</si>
  <si>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</si>
  <si>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</si>
  <si>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</si>
  <si>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</si>
  <si>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</si>
  <si>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</si>
  <si>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</si>
  <si>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</si>
  <si>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</si>
  <si>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</si>
  <si>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</si>
  <si>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</si>
  <si>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</si>
  <si>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</si>
  <si>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</si>
  <si>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거래번호</t>
    <phoneticPr fontId="1" type="noConversion"/>
  </si>
  <si>
    <t>제품코드</t>
    <phoneticPr fontId="1" type="noConversion"/>
  </si>
  <si>
    <t>거래처명</t>
    <phoneticPr fontId="1" type="noConversion"/>
  </si>
  <si>
    <t>담당자</t>
    <phoneticPr fontId="1" type="noConversion"/>
  </si>
  <si>
    <t>거래량</t>
    <phoneticPr fontId="1" type="noConversion"/>
  </si>
  <si>
    <t>비고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</si>
  <si>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</si>
  <si>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</si>
  <si>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</si>
  <si>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</si>
  <si>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</si>
  <si>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</si>
  <si>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</si>
  <si>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</si>
  <si>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</si>
  <si>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</si>
  <si>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</si>
  <si>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</si>
  <si>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</si>
  <si>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</si>
  <si>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</si>
  <si>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</si>
  <si>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</si>
  <si>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</si>
  <si>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</si>
  <si>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A-01-111</t>
    <phoneticPr fontId="1" type="noConversion"/>
  </si>
  <si>
    <t>A-01-112</t>
  </si>
  <si>
    <t>A-01-113</t>
  </si>
  <si>
    <t>A-01-114</t>
  </si>
  <si>
    <t>A-01-115</t>
  </si>
  <si>
    <t>A-01-116</t>
  </si>
  <si>
    <t>목표량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</si>
  <si>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</si>
  <si>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</si>
  <si>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</si>
  <si>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</si>
  <si>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</si>
  <si>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</si>
  <si>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</si>
  <si>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</si>
  <si>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</si>
  <si>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</si>
  <si>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</si>
  <si>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</si>
  <si>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</si>
  <si>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</si>
  <si>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</si>
  <si>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남 최대</t>
  </si>
  <si>
    <t>여 최대</t>
  </si>
  <si>
    <t>전체 최대값</t>
  </si>
  <si>
    <t>남 평균</t>
  </si>
  <si>
    <t>여 평균</t>
  </si>
  <si>
    <t>전체 평균</t>
  </si>
  <si>
    <t>총합계</t>
  </si>
  <si>
    <t>평균 : 임대료</t>
  </si>
  <si>
    <t>전체 평균 : 임대료</t>
  </si>
  <si>
    <t>전체 평균 : 관리비</t>
  </si>
  <si>
    <t>평균 : 관리비</t>
  </si>
  <si>
    <t>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</si>
</sst>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7" fillId="0" borderId="6" xfId="3" applyAlignment="1">
      <alignment horizontal="centerContinuous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9" fontId="0" fillId="0" borderId="11" xfId="2" applyFont="1" applyBorder="1">
      <alignment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342480"/>
        <c:axId val="1303345360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2938495"/>
        <c:axId val="572936575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  <c:max val="1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572936575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72938495"/>
        <c:crosses val="max"/>
        <c:crossBetween val="between"/>
        <c:majorUnit val="2000000"/>
      </c:valAx>
      <c:catAx>
        <c:axId val="5729384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293657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8B0EF17B-AFC1-6629-02B4-2ABEC1E6A1C3}"/>
            </a:ext>
          </a:extLst>
        </xdr:cNvPr>
        <xdr:cNvSpPr/>
      </xdr:nvSpPr>
      <xdr:spPr>
        <a:xfrm>
          <a:off x="4514850" y="1346200"/>
          <a:ext cx="1320800" cy="4318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강윤" refreshedDate="45667.499040625" createdVersion="8" refreshedVersion="8" minRefreshableVersion="3" recordCount="12" xr:uid="{BD2FA5C9-B3FB-4EA2-9BF9-4C9310DB3238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7D2F89A-17D8-4CE9-9CF0-14D2390D862E}" name="피벗 테이블1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0" numFmtId="41"/>
    <dataField name="평균 : 관리비" fld="5" subtotal="average" baseField="0" baseItem="0" numFmtId="41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2E7F6A2-7962-4461-9FE8-8E46C68278A0}" name="표1" displayName="표1" ref="A3:H26" totalsRowShown="0" headerRowDxfId="11" dataDxfId="9" headerRowBorderDxfId="10" tableBorderDxfId="8">
  <autoFilter ref="A3:H26" xr:uid="{C2E7F6A2-7962-4461-9FE8-8E46C68278A0}"/>
  <tableColumns count="8">
    <tableColumn id="1" xr3:uid="{ED0CDC42-BF53-4463-ACB5-88DE8C47CD39}" name="성명" dataDxfId="7"/>
    <tableColumn id="2" xr3:uid="{BD6512DD-1CA0-42FB-8DF3-D11A1345A4AB}" name="성별" dataDxfId="6"/>
    <tableColumn id="3" xr3:uid="{6750A772-B991-4F59-8862-DF2A3259F4EF}" name="국어" dataDxfId="5"/>
    <tableColumn id="4" xr3:uid="{BC22F82F-B5B8-4E64-8BCF-1BF8B1EC9323}" name="영어" dataDxfId="4"/>
    <tableColumn id="5" xr3:uid="{62CAF032-8D91-457E-AAF0-EA63A231BE33}" name="수학" dataDxfId="3"/>
    <tableColumn id="6" xr3:uid="{82077CF8-0CEB-4C12-ADFF-B650F53BDECD}" name="과학" dataDxfId="2"/>
    <tableColumn id="7" xr3:uid="{25D69A36-D7A7-45CF-899E-A00B028C2F7E}" name="사회" dataDxfId="1"/>
    <tableColumn id="8" xr3:uid="{6A4B7189-967D-4883-A5A2-42F1D5841C61}" name="총점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A4" sqref="A4:A9"/>
    </sheetView>
  </sheetViews>
  <sheetFormatPr defaultRowHeight="17" x14ac:dyDescent="0.45"/>
  <cols>
    <col min="1" max="1" width="9.33203125" customWidth="1"/>
  </cols>
  <sheetData>
    <row r="1" spans="1:6" x14ac:dyDescent="0.45">
      <c r="A1" t="s">
        <v>0</v>
      </c>
    </row>
    <row r="3" spans="1:6" x14ac:dyDescent="0.45">
      <c r="A3" s="1" t="s">
        <v>204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45">
      <c r="A4" s="1" t="s">
        <v>229</v>
      </c>
      <c r="B4" s="1" t="s">
        <v>223</v>
      </c>
      <c r="C4" s="1" t="s">
        <v>219</v>
      </c>
      <c r="D4" s="1" t="s">
        <v>213</v>
      </c>
      <c r="E4" s="2">
        <v>1500</v>
      </c>
      <c r="F4" s="1" t="s">
        <v>210</v>
      </c>
    </row>
    <row r="5" spans="1:6" x14ac:dyDescent="0.45">
      <c r="A5" s="1" t="s">
        <v>230</v>
      </c>
      <c r="B5" s="1" t="s">
        <v>224</v>
      </c>
      <c r="C5" s="1" t="s">
        <v>220</v>
      </c>
      <c r="D5" s="1" t="s">
        <v>214</v>
      </c>
      <c r="E5" s="2">
        <v>2000</v>
      </c>
      <c r="F5" s="1" t="s">
        <v>211</v>
      </c>
    </row>
    <row r="6" spans="1:6" x14ac:dyDescent="0.45">
      <c r="A6" s="1" t="s">
        <v>231</v>
      </c>
      <c r="B6" s="1" t="s">
        <v>225</v>
      </c>
      <c r="C6" s="1" t="s">
        <v>221</v>
      </c>
      <c r="D6" s="1" t="s">
        <v>215</v>
      </c>
      <c r="E6" s="2">
        <v>3520</v>
      </c>
      <c r="F6" s="1" t="s">
        <v>211</v>
      </c>
    </row>
    <row r="7" spans="1:6" x14ac:dyDescent="0.45">
      <c r="A7" s="1" t="s">
        <v>232</v>
      </c>
      <c r="B7" s="1" t="s">
        <v>226</v>
      </c>
      <c r="C7" s="1" t="s">
        <v>222</v>
      </c>
      <c r="D7" s="1" t="s">
        <v>216</v>
      </c>
      <c r="E7" s="2">
        <v>1000</v>
      </c>
      <c r="F7" s="1" t="s">
        <v>212</v>
      </c>
    </row>
    <row r="8" spans="1:6" x14ac:dyDescent="0.45">
      <c r="A8" s="1" t="s">
        <v>233</v>
      </c>
      <c r="B8" s="1" t="s">
        <v>227</v>
      </c>
      <c r="C8" s="1" t="s">
        <v>219</v>
      </c>
      <c r="D8" s="1" t="s">
        <v>217</v>
      </c>
      <c r="E8" s="2">
        <v>800</v>
      </c>
      <c r="F8" s="1" t="s">
        <v>210</v>
      </c>
    </row>
    <row r="9" spans="1:6" x14ac:dyDescent="0.45">
      <c r="A9" s="1" t="s">
        <v>234</v>
      </c>
      <c r="B9" s="1" t="s">
        <v>228</v>
      </c>
      <c r="C9" s="1" t="s">
        <v>221</v>
      </c>
      <c r="D9" s="1" t="s">
        <v>218</v>
      </c>
      <c r="E9" s="2">
        <v>950</v>
      </c>
      <c r="F9" s="1" t="s">
        <v>211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D18" sqref="D18"/>
    </sheetView>
  </sheetViews>
  <sheetFormatPr defaultRowHeight="17" x14ac:dyDescent="0.45"/>
  <cols>
    <col min="1" max="1" width="11" bestFit="1" customWidth="1"/>
    <col min="2" max="2" width="16.4140625" bestFit="1" customWidth="1"/>
  </cols>
  <sheetData>
    <row r="1" spans="1:7" ht="28" customHeight="1" thickBot="1" x14ac:dyDescent="0.5">
      <c r="A1" s="11" t="s">
        <v>89</v>
      </c>
      <c r="B1" s="11"/>
      <c r="C1" s="11"/>
      <c r="D1" s="11"/>
      <c r="E1" s="11"/>
      <c r="F1" s="11"/>
      <c r="G1" s="11"/>
    </row>
    <row r="2" spans="1:7" ht="18" thickTop="1" thickBot="1" x14ac:dyDescent="0.5"/>
    <row r="3" spans="1:7" x14ac:dyDescent="0.45">
      <c r="A3" s="14" t="s">
        <v>90</v>
      </c>
      <c r="B3" s="15" t="s">
        <v>91</v>
      </c>
      <c r="C3" s="15" t="s">
        <v>92</v>
      </c>
      <c r="D3" s="15" t="s">
        <v>93</v>
      </c>
      <c r="E3" s="15" t="s">
        <v>235</v>
      </c>
      <c r="F3" s="15" t="s">
        <v>236</v>
      </c>
      <c r="G3" s="16" t="s">
        <v>94</v>
      </c>
    </row>
    <row r="4" spans="1:7" x14ac:dyDescent="0.45">
      <c r="A4" s="29" t="s">
        <v>95</v>
      </c>
      <c r="B4" s="12">
        <v>45509</v>
      </c>
      <c r="C4" s="6" t="s">
        <v>96</v>
      </c>
      <c r="D4" s="13">
        <v>1200</v>
      </c>
      <c r="E4" s="13">
        <v>1500</v>
      </c>
      <c r="F4" s="13">
        <v>1435</v>
      </c>
      <c r="G4" s="17">
        <f t="shared" ref="G4:G15" si="0">F4/E4</f>
        <v>0.95666666666666667</v>
      </c>
    </row>
    <row r="5" spans="1:7" x14ac:dyDescent="0.45">
      <c r="A5" s="29"/>
      <c r="B5" s="12">
        <v>45509</v>
      </c>
      <c r="C5" s="6" t="s">
        <v>97</v>
      </c>
      <c r="D5" s="13">
        <v>1200</v>
      </c>
      <c r="E5" s="13">
        <v>1500</v>
      </c>
      <c r="F5" s="13">
        <v>1518</v>
      </c>
      <c r="G5" s="17">
        <f t="shared" si="0"/>
        <v>1.012</v>
      </c>
    </row>
    <row r="6" spans="1:7" x14ac:dyDescent="0.45">
      <c r="A6" s="29"/>
      <c r="B6" s="12">
        <v>45509</v>
      </c>
      <c r="C6" s="6" t="s">
        <v>98</v>
      </c>
      <c r="D6" s="13">
        <v>2000</v>
      </c>
      <c r="E6" s="13">
        <v>1200</v>
      </c>
      <c r="F6" s="13">
        <v>1352</v>
      </c>
      <c r="G6" s="17">
        <f t="shared" si="0"/>
        <v>1.1266666666666667</v>
      </c>
    </row>
    <row r="7" spans="1:7" x14ac:dyDescent="0.45">
      <c r="A7" s="29" t="s">
        <v>99</v>
      </c>
      <c r="B7" s="12">
        <v>45510</v>
      </c>
      <c r="C7" s="6" t="s">
        <v>96</v>
      </c>
      <c r="D7" s="13">
        <v>2500</v>
      </c>
      <c r="E7" s="13">
        <v>1000</v>
      </c>
      <c r="F7" s="13">
        <v>1240</v>
      </c>
      <c r="G7" s="17">
        <f t="shared" si="0"/>
        <v>1.24</v>
      </c>
    </row>
    <row r="8" spans="1:7" x14ac:dyDescent="0.45">
      <c r="A8" s="29"/>
      <c r="B8" s="12">
        <v>45510</v>
      </c>
      <c r="C8" s="6" t="s">
        <v>97</v>
      </c>
      <c r="D8" s="13">
        <v>3000</v>
      </c>
      <c r="E8" s="13">
        <v>800</v>
      </c>
      <c r="F8" s="13">
        <v>786</v>
      </c>
      <c r="G8" s="17">
        <f t="shared" si="0"/>
        <v>0.98250000000000004</v>
      </c>
    </row>
    <row r="9" spans="1:7" x14ac:dyDescent="0.45">
      <c r="A9" s="29"/>
      <c r="B9" s="12">
        <v>45510</v>
      </c>
      <c r="C9" s="6" t="s">
        <v>98</v>
      </c>
      <c r="D9" s="13">
        <v>1800</v>
      </c>
      <c r="E9" s="13">
        <v>1400</v>
      </c>
      <c r="F9" s="13">
        <v>1385</v>
      </c>
      <c r="G9" s="17">
        <f t="shared" si="0"/>
        <v>0.98928571428571432</v>
      </c>
    </row>
    <row r="10" spans="1:7" x14ac:dyDescent="0.45">
      <c r="A10" s="29" t="s">
        <v>100</v>
      </c>
      <c r="B10" s="12">
        <v>45511</v>
      </c>
      <c r="C10" s="6" t="s">
        <v>96</v>
      </c>
      <c r="D10" s="13">
        <v>1500</v>
      </c>
      <c r="E10" s="13">
        <v>1300</v>
      </c>
      <c r="F10" s="13">
        <v>1389</v>
      </c>
      <c r="G10" s="17">
        <f t="shared" si="0"/>
        <v>1.0684615384615384</v>
      </c>
    </row>
    <row r="11" spans="1:7" x14ac:dyDescent="0.45">
      <c r="A11" s="29"/>
      <c r="B11" s="12">
        <v>45511</v>
      </c>
      <c r="C11" s="6" t="s">
        <v>97</v>
      </c>
      <c r="D11" s="13">
        <v>1150</v>
      </c>
      <c r="E11" s="13">
        <v>1600</v>
      </c>
      <c r="F11" s="13">
        <v>1579</v>
      </c>
      <c r="G11" s="17">
        <f t="shared" si="0"/>
        <v>0.98687499999999995</v>
      </c>
    </row>
    <row r="12" spans="1:7" x14ac:dyDescent="0.45">
      <c r="A12" s="29"/>
      <c r="B12" s="12">
        <v>45511</v>
      </c>
      <c r="C12" s="6" t="s">
        <v>98</v>
      </c>
      <c r="D12" s="13">
        <v>1000</v>
      </c>
      <c r="E12" s="13">
        <v>2000</v>
      </c>
      <c r="F12" s="13">
        <v>2168</v>
      </c>
      <c r="G12" s="17">
        <f t="shared" si="0"/>
        <v>1.0840000000000001</v>
      </c>
    </row>
    <row r="13" spans="1:7" x14ac:dyDescent="0.45">
      <c r="A13" s="29" t="s">
        <v>101</v>
      </c>
      <c r="B13" s="12">
        <v>45512</v>
      </c>
      <c r="C13" s="6" t="s">
        <v>96</v>
      </c>
      <c r="D13" s="13">
        <v>950</v>
      </c>
      <c r="E13" s="13">
        <v>2500</v>
      </c>
      <c r="F13" s="13">
        <v>2579</v>
      </c>
      <c r="G13" s="17">
        <f t="shared" si="0"/>
        <v>1.0316000000000001</v>
      </c>
    </row>
    <row r="14" spans="1:7" x14ac:dyDescent="0.45">
      <c r="A14" s="29"/>
      <c r="B14" s="12">
        <v>45512</v>
      </c>
      <c r="C14" s="6" t="s">
        <v>97</v>
      </c>
      <c r="D14" s="13">
        <v>1100</v>
      </c>
      <c r="E14" s="13">
        <v>1600</v>
      </c>
      <c r="F14" s="13">
        <v>1589</v>
      </c>
      <c r="G14" s="17">
        <f t="shared" si="0"/>
        <v>0.99312500000000004</v>
      </c>
    </row>
    <row r="15" spans="1:7" ht="17.5" thickBot="1" x14ac:dyDescent="0.5">
      <c r="A15" s="30"/>
      <c r="B15" s="18">
        <v>45512</v>
      </c>
      <c r="C15" s="19" t="s">
        <v>98</v>
      </c>
      <c r="D15" s="20">
        <v>3200</v>
      </c>
      <c r="E15" s="20">
        <v>800</v>
      </c>
      <c r="F15" s="20">
        <v>872</v>
      </c>
      <c r="G15" s="21">
        <f t="shared" si="0"/>
        <v>1.0900000000000001</v>
      </c>
    </row>
  </sheetData>
  <mergeCells count="4">
    <mergeCell ref="A13:A15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B4" sqref="B4:B14"/>
    </sheetView>
  </sheetViews>
  <sheetFormatPr defaultRowHeight="17" x14ac:dyDescent="0.45"/>
  <cols>
    <col min="1" max="1" width="3.58203125" customWidth="1"/>
  </cols>
  <sheetData>
    <row r="2" spans="2:5" x14ac:dyDescent="0.45">
      <c r="B2" t="s">
        <v>183</v>
      </c>
    </row>
    <row r="4" spans="2:5" x14ac:dyDescent="0.45">
      <c r="B4" t="s">
        <v>237</v>
      </c>
      <c r="C4" t="s">
        <v>238</v>
      </c>
      <c r="D4" t="s">
        <v>239</v>
      </c>
      <c r="E4" t="s">
        <v>240</v>
      </c>
    </row>
    <row r="5" spans="2:5" x14ac:dyDescent="0.45">
      <c r="B5" t="s">
        <v>241</v>
      </c>
      <c r="C5">
        <v>1500</v>
      </c>
      <c r="D5">
        <v>1384</v>
      </c>
      <c r="E5" s="22">
        <v>0.92</v>
      </c>
    </row>
    <row r="6" spans="2:5" x14ac:dyDescent="0.45">
      <c r="B6" t="s">
        <v>242</v>
      </c>
      <c r="C6">
        <v>1600</v>
      </c>
      <c r="D6">
        <v>1544</v>
      </c>
      <c r="E6" s="22">
        <v>0.97</v>
      </c>
    </row>
    <row r="7" spans="2:5" x14ac:dyDescent="0.45">
      <c r="B7" t="s">
        <v>243</v>
      </c>
      <c r="C7">
        <v>2000</v>
      </c>
      <c r="D7">
        <v>1423</v>
      </c>
      <c r="E7" s="22">
        <v>0.71</v>
      </c>
    </row>
    <row r="8" spans="2:5" x14ac:dyDescent="0.45">
      <c r="B8" t="s">
        <v>244</v>
      </c>
      <c r="C8">
        <v>1500</v>
      </c>
      <c r="D8">
        <v>1221</v>
      </c>
      <c r="E8" s="22">
        <v>0.81</v>
      </c>
    </row>
    <row r="9" spans="2:5" x14ac:dyDescent="0.45">
      <c r="B9" t="s">
        <v>245</v>
      </c>
      <c r="C9">
        <v>1200</v>
      </c>
      <c r="D9">
        <v>1095</v>
      </c>
      <c r="E9" s="22">
        <v>0.91</v>
      </c>
    </row>
    <row r="10" spans="2:5" x14ac:dyDescent="0.45">
      <c r="B10" t="s">
        <v>246</v>
      </c>
      <c r="C10">
        <v>1000</v>
      </c>
      <c r="D10">
        <v>912</v>
      </c>
      <c r="E10" s="22">
        <v>0.91</v>
      </c>
    </row>
    <row r="11" spans="2:5" x14ac:dyDescent="0.45">
      <c r="B11" t="s">
        <v>247</v>
      </c>
      <c r="C11">
        <v>1200</v>
      </c>
      <c r="D11">
        <v>965</v>
      </c>
      <c r="E11" s="22">
        <v>0.8</v>
      </c>
    </row>
    <row r="12" spans="2:5" x14ac:dyDescent="0.45">
      <c r="B12" t="s">
        <v>248</v>
      </c>
      <c r="C12">
        <v>1000</v>
      </c>
      <c r="D12">
        <v>769</v>
      </c>
      <c r="E12" s="22">
        <v>0.77</v>
      </c>
    </row>
    <row r="13" spans="2:5" x14ac:dyDescent="0.45">
      <c r="B13" t="s">
        <v>249</v>
      </c>
      <c r="C13">
        <v>1500</v>
      </c>
      <c r="D13">
        <v>1426</v>
      </c>
      <c r="E13" s="22">
        <v>0.95</v>
      </c>
    </row>
    <row r="14" spans="2:5" x14ac:dyDescent="0.45">
      <c r="B14" t="s">
        <v>250</v>
      </c>
      <c r="C14">
        <v>1800</v>
      </c>
      <c r="D14">
        <v>1698</v>
      </c>
      <c r="E14" s="22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topLeftCell="A25" workbookViewId="0">
      <selection activeCell="H42" sqref="H42"/>
    </sheetView>
  </sheetViews>
  <sheetFormatPr defaultRowHeight="17" x14ac:dyDescent="0.45"/>
  <cols>
    <col min="1" max="1" width="10.08203125" customWidth="1"/>
    <col min="4" max="4" width="9.83203125" bestFit="1" customWidth="1"/>
    <col min="9" max="9" width="10.58203125" bestFit="1" customWidth="1"/>
    <col min="10" max="10" width="8.6640625" customWidth="1"/>
    <col min="12" max="12" width="10.4140625" bestFit="1" customWidth="1"/>
  </cols>
  <sheetData>
    <row r="1" spans="1:11" x14ac:dyDescent="0.45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5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5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IF(D3/POWER(C3,2)&lt;20,"저체중",IF(D3/POWER(C3,2)&lt;25,"정상","비만"))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IF(AND(AVERAGE(H3:I3)&gt;=80,J3&gt;=70),"합격","")</f>
        <v/>
      </c>
    </row>
    <row r="4" spans="1:11" x14ac:dyDescent="0.45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IF(D4/POWER(C4,2)&lt;20,"저체중",IF(D4/POWER(C4,2)&lt;25,"정상","비만"))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IF(AND(AVERAGE(H4:I4)&gt;=80,J4&gt;=70),"합격","")</f>
        <v/>
      </c>
    </row>
    <row r="5" spans="1:11" x14ac:dyDescent="0.45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45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45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45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45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45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45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45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45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5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5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>
        <f>I16*INDEX($M$26:$O$26,1,MATCH(LEFT(H16,2),$M$25:$O$25,0))</f>
        <v>2112</v>
      </c>
    </row>
    <row r="17" spans="1:15" x14ac:dyDescent="0.45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>
        <f t="shared" ref="J17:J26" si="2">I17*INDEX($M$26:$O$26,1,MATCH(LEFT(H17,2),$M$25:$O$25,0))</f>
        <v>7191</v>
      </c>
    </row>
    <row r="18" spans="1:15" x14ac:dyDescent="0.45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>
        <f t="shared" si="2"/>
        <v>14365</v>
      </c>
    </row>
    <row r="19" spans="1:15" x14ac:dyDescent="0.45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>
        <f t="shared" si="2"/>
        <v>5922</v>
      </c>
    </row>
    <row r="20" spans="1:15" x14ac:dyDescent="0.45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>
        <f t="shared" si="2"/>
        <v>4656</v>
      </c>
    </row>
    <row r="21" spans="1:15" x14ac:dyDescent="0.45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>
        <f t="shared" si="2"/>
        <v>16274.999999999998</v>
      </c>
    </row>
    <row r="22" spans="1:15" x14ac:dyDescent="0.45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>
        <f t="shared" si="2"/>
        <v>9588</v>
      </c>
    </row>
    <row r="23" spans="1:15" x14ac:dyDescent="0.45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>
        <f t="shared" si="2"/>
        <v>11411.999999999998</v>
      </c>
    </row>
    <row r="24" spans="1:15" x14ac:dyDescent="0.45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>
        <f t="shared" si="2"/>
        <v>10140</v>
      </c>
      <c r="L24" t="s">
        <v>77</v>
      </c>
    </row>
    <row r="25" spans="1:15" x14ac:dyDescent="0.45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>
        <f t="shared" si="2"/>
        <v>13314</v>
      </c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5">
      <c r="A26" s="33" t="s">
        <v>71</v>
      </c>
      <c r="B26" s="34"/>
      <c r="C26" s="34"/>
      <c r="D26" s="35"/>
      <c r="E26" s="6">
        <f>ROUNDDOWN(DAVERAGE(A15:E25,E15,B15:B16),1)</f>
        <v>207.6</v>
      </c>
      <c r="G26" s="6" t="s">
        <v>72</v>
      </c>
      <c r="H26" s="6" t="s">
        <v>58</v>
      </c>
      <c r="I26" s="8">
        <v>3170000</v>
      </c>
      <c r="J26" s="8">
        <f t="shared" si="2"/>
        <v>6657</v>
      </c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5">
      <c r="A28" s="4" t="s">
        <v>78</v>
      </c>
      <c r="B28" s="5" t="s">
        <v>184</v>
      </c>
    </row>
    <row r="29" spans="1:15" x14ac:dyDescent="0.45">
      <c r="A29" s="6" t="s">
        <v>185</v>
      </c>
      <c r="B29" s="6" t="s">
        <v>186</v>
      </c>
      <c r="C29" s="6" t="s">
        <v>38</v>
      </c>
      <c r="D29" s="36" t="s">
        <v>187</v>
      </c>
      <c r="E29" s="36"/>
    </row>
    <row r="30" spans="1:15" x14ac:dyDescent="0.45">
      <c r="A30" s="6" t="s">
        <v>188</v>
      </c>
      <c r="B30" s="6" t="s">
        <v>79</v>
      </c>
      <c r="C30" s="6" t="s">
        <v>47</v>
      </c>
      <c r="D30" s="31" t="str">
        <f>LEFT(A30,4)&amp;"년-"&amp;VLOOKUP(MID(A30,6,1)*1,$G$36:$H$39,2,0)</f>
        <v>2021년-실버</v>
      </c>
      <c r="E30" s="31"/>
    </row>
    <row r="31" spans="1:15" x14ac:dyDescent="0.45">
      <c r="A31" s="6" t="s">
        <v>189</v>
      </c>
      <c r="B31" s="6" t="s">
        <v>80</v>
      </c>
      <c r="C31" s="6" t="s">
        <v>56</v>
      </c>
      <c r="D31" s="31" t="str">
        <f t="shared" ref="D31:D39" si="3">LEFT(A31,4)&amp;"년-"&amp;VLOOKUP(MID(A31,6,1)*1,$G$36:$H$39,2,0)</f>
        <v>2019년-골드</v>
      </c>
      <c r="E31" s="31"/>
    </row>
    <row r="32" spans="1:15" x14ac:dyDescent="0.45">
      <c r="A32" s="6" t="s">
        <v>190</v>
      </c>
      <c r="B32" s="6" t="s">
        <v>81</v>
      </c>
      <c r="C32" s="6" t="s">
        <v>47</v>
      </c>
      <c r="D32" s="31" t="str">
        <f t="shared" si="3"/>
        <v>2023년-브론즈</v>
      </c>
      <c r="E32" s="31"/>
    </row>
    <row r="33" spans="1:8" x14ac:dyDescent="0.45">
      <c r="A33" s="6" t="s">
        <v>191</v>
      </c>
      <c r="B33" s="6" t="s">
        <v>82</v>
      </c>
      <c r="C33" s="6" t="s">
        <v>56</v>
      </c>
      <c r="D33" s="31" t="str">
        <f t="shared" si="3"/>
        <v>2020년-실버</v>
      </c>
      <c r="E33" s="31"/>
    </row>
    <row r="34" spans="1:8" x14ac:dyDescent="0.45">
      <c r="A34" s="6" t="s">
        <v>192</v>
      </c>
      <c r="B34" s="6" t="s">
        <v>83</v>
      </c>
      <c r="C34" s="6" t="s">
        <v>56</v>
      </c>
      <c r="D34" s="31" t="str">
        <f t="shared" si="3"/>
        <v>2024년-브론즈</v>
      </c>
      <c r="E34" s="31"/>
    </row>
    <row r="35" spans="1:8" x14ac:dyDescent="0.45">
      <c r="A35" s="6" t="s">
        <v>193</v>
      </c>
      <c r="B35" s="6" t="s">
        <v>84</v>
      </c>
      <c r="C35" s="6" t="s">
        <v>56</v>
      </c>
      <c r="D35" s="31" t="str">
        <f t="shared" si="3"/>
        <v>2018년-골드</v>
      </c>
      <c r="E35" s="31"/>
      <c r="G35" s="32" t="s">
        <v>194</v>
      </c>
      <c r="H35" s="32"/>
    </row>
    <row r="36" spans="1:8" x14ac:dyDescent="0.45">
      <c r="A36" s="6" t="s">
        <v>195</v>
      </c>
      <c r="B36" s="6" t="s">
        <v>85</v>
      </c>
      <c r="C36" s="6" t="s">
        <v>47</v>
      </c>
      <c r="D36" s="31" t="str">
        <f t="shared" si="3"/>
        <v>2022년-실버</v>
      </c>
      <c r="E36" s="31"/>
      <c r="G36" s="6" t="s">
        <v>196</v>
      </c>
      <c r="H36" s="6" t="s">
        <v>197</v>
      </c>
    </row>
    <row r="37" spans="1:8" x14ac:dyDescent="0.45">
      <c r="A37" s="6" t="s">
        <v>198</v>
      </c>
      <c r="B37" s="6" t="s">
        <v>86</v>
      </c>
      <c r="C37" s="6" t="s">
        <v>47</v>
      </c>
      <c r="D37" s="31" t="str">
        <f t="shared" si="3"/>
        <v>2021년-브론즈</v>
      </c>
      <c r="E37" s="31"/>
      <c r="G37" s="6">
        <v>5</v>
      </c>
      <c r="H37" s="6" t="s">
        <v>199</v>
      </c>
    </row>
    <row r="38" spans="1:8" x14ac:dyDescent="0.45">
      <c r="A38" s="6" t="s">
        <v>200</v>
      </c>
      <c r="B38" s="6" t="s">
        <v>87</v>
      </c>
      <c r="C38" s="6" t="s">
        <v>56</v>
      </c>
      <c r="D38" s="31" t="str">
        <f t="shared" si="3"/>
        <v>2023년-골드</v>
      </c>
      <c r="E38" s="31"/>
      <c r="G38" s="6">
        <v>7</v>
      </c>
      <c r="H38" s="6" t="s">
        <v>201</v>
      </c>
    </row>
    <row r="39" spans="1:8" x14ac:dyDescent="0.45">
      <c r="A39" s="6" t="s">
        <v>202</v>
      </c>
      <c r="B39" s="6" t="s">
        <v>88</v>
      </c>
      <c r="C39" s="6" t="s">
        <v>47</v>
      </c>
      <c r="D39" s="31" t="str">
        <f t="shared" si="3"/>
        <v>2020년-브론즈</v>
      </c>
      <c r="E39" s="31"/>
      <c r="G39" s="6">
        <v>3</v>
      </c>
      <c r="H39" s="6" t="s">
        <v>203</v>
      </c>
    </row>
  </sheetData>
  <mergeCells count="13">
    <mergeCell ref="D33:E33"/>
    <mergeCell ref="D34:E34"/>
    <mergeCell ref="A26:D26"/>
    <mergeCell ref="D29:E29"/>
    <mergeCell ref="D30:E30"/>
    <mergeCell ref="D31:E31"/>
    <mergeCell ref="D32:E32"/>
    <mergeCell ref="D39:E39"/>
    <mergeCell ref="D35:E35"/>
    <mergeCell ref="G35:H35"/>
    <mergeCell ref="D36:E36"/>
    <mergeCell ref="D37:E37"/>
    <mergeCell ref="D38:E3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topLeftCell="A10" workbookViewId="0">
      <selection activeCell="B11" sqref="B11"/>
    </sheetView>
  </sheetViews>
  <sheetFormatPr defaultRowHeight="17" outlineLevelRow="3" x14ac:dyDescent="0.45"/>
  <sheetData>
    <row r="1" spans="1:8" ht="21" x14ac:dyDescent="0.45">
      <c r="A1" s="37" t="s">
        <v>102</v>
      </c>
      <c r="B1" s="37"/>
      <c r="C1" s="37"/>
      <c r="D1" s="37"/>
      <c r="E1" s="37"/>
      <c r="F1" s="37"/>
      <c r="G1" s="37"/>
      <c r="H1" s="37"/>
    </row>
    <row r="3" spans="1:8" x14ac:dyDescent="0.45">
      <c r="A3" s="25" t="s">
        <v>103</v>
      </c>
      <c r="B3" s="25" t="s">
        <v>38</v>
      </c>
      <c r="C3" s="25" t="s">
        <v>104</v>
      </c>
      <c r="D3" s="25" t="s">
        <v>105</v>
      </c>
      <c r="E3" s="25" t="s">
        <v>106</v>
      </c>
      <c r="F3" s="25" t="s">
        <v>107</v>
      </c>
      <c r="G3" s="25" t="s">
        <v>108</v>
      </c>
      <c r="H3" s="25" t="s">
        <v>109</v>
      </c>
    </row>
    <row r="4" spans="1:8" outlineLevel="3" x14ac:dyDescent="0.45">
      <c r="A4" s="6" t="s">
        <v>111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 t="shared" ref="H4:H12" si="0">SUM(C4:G4)</f>
        <v>469</v>
      </c>
    </row>
    <row r="5" spans="1:8" outlineLevel="3" x14ac:dyDescent="0.45">
      <c r="A5" s="6" t="s">
        <v>114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 t="shared" si="0"/>
        <v>345</v>
      </c>
    </row>
    <row r="6" spans="1:8" outlineLevel="3" x14ac:dyDescent="0.45">
      <c r="A6" s="6" t="s">
        <v>115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 t="shared" si="0"/>
        <v>457</v>
      </c>
    </row>
    <row r="7" spans="1:8" outlineLevel="3" x14ac:dyDescent="0.45">
      <c r="A7" s="6" t="s">
        <v>117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 t="shared" si="0"/>
        <v>375</v>
      </c>
    </row>
    <row r="8" spans="1:8" outlineLevel="3" x14ac:dyDescent="0.45">
      <c r="A8" s="6" t="s">
        <v>119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 t="shared" si="0"/>
        <v>325</v>
      </c>
    </row>
    <row r="9" spans="1:8" outlineLevel="3" x14ac:dyDescent="0.45">
      <c r="A9" s="6" t="s">
        <v>121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 t="shared" si="0"/>
        <v>344</v>
      </c>
    </row>
    <row r="10" spans="1:8" outlineLevel="3" x14ac:dyDescent="0.45">
      <c r="A10" s="6" t="s">
        <v>124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 t="shared" si="0"/>
        <v>468</v>
      </c>
    </row>
    <row r="11" spans="1:8" outlineLevel="3" x14ac:dyDescent="0.45">
      <c r="A11" s="6" t="s">
        <v>125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 t="shared" si="0"/>
        <v>414</v>
      </c>
    </row>
    <row r="12" spans="1:8" outlineLevel="3" x14ac:dyDescent="0.45">
      <c r="A12" s="6" t="s">
        <v>126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 t="shared" si="0"/>
        <v>370</v>
      </c>
    </row>
    <row r="13" spans="1:8" outlineLevel="2" x14ac:dyDescent="0.45">
      <c r="A13" s="6"/>
      <c r="B13" s="23" t="s">
        <v>254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45">
      <c r="A14" s="6"/>
      <c r="B14" s="23" t="s">
        <v>251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45">
      <c r="A15" s="6" t="s">
        <v>110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 t="shared" ref="H15:H22" si="1">SUM(C15:G15)</f>
        <v>405</v>
      </c>
    </row>
    <row r="16" spans="1:8" outlineLevel="3" x14ac:dyDescent="0.45">
      <c r="A16" s="6" t="s">
        <v>112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 t="shared" si="1"/>
        <v>430</v>
      </c>
    </row>
    <row r="17" spans="1:8" outlineLevel="3" x14ac:dyDescent="0.45">
      <c r="A17" s="6" t="s">
        <v>113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 t="shared" si="1"/>
        <v>386</v>
      </c>
    </row>
    <row r="18" spans="1:8" outlineLevel="3" x14ac:dyDescent="0.45">
      <c r="A18" s="6" t="s">
        <v>116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 t="shared" si="1"/>
        <v>245</v>
      </c>
    </row>
    <row r="19" spans="1:8" outlineLevel="3" x14ac:dyDescent="0.45">
      <c r="A19" s="6" t="s">
        <v>118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 t="shared" si="1"/>
        <v>421</v>
      </c>
    </row>
    <row r="20" spans="1:8" outlineLevel="3" x14ac:dyDescent="0.45">
      <c r="A20" s="6" t="s">
        <v>120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 t="shared" si="1"/>
        <v>476</v>
      </c>
    </row>
    <row r="21" spans="1:8" outlineLevel="3" x14ac:dyDescent="0.45">
      <c r="A21" s="6" t="s">
        <v>122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 t="shared" si="1"/>
        <v>395</v>
      </c>
    </row>
    <row r="22" spans="1:8" outlineLevel="3" x14ac:dyDescent="0.45">
      <c r="A22" s="6" t="s">
        <v>123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 t="shared" si="1"/>
        <v>448</v>
      </c>
    </row>
    <row r="23" spans="1:8" outlineLevel="2" x14ac:dyDescent="0.45">
      <c r="A23" s="1"/>
      <c r="B23" s="24" t="s">
        <v>255</v>
      </c>
      <c r="C23" s="1"/>
      <c r="D23" s="1"/>
      <c r="E23" s="1"/>
      <c r="F23" s="1"/>
      <c r="G23" s="1"/>
      <c r="H23" s="1">
        <f>SUBTOTAL(1,H15:H22)</f>
        <v>400.75</v>
      </c>
    </row>
    <row r="24" spans="1:8" outlineLevel="1" x14ac:dyDescent="0.45">
      <c r="A24" s="1"/>
      <c r="B24" s="24" t="s">
        <v>252</v>
      </c>
      <c r="C24" s="1">
        <f>SUBTOTAL(4,C15:C22)</f>
        <v>94</v>
      </c>
      <c r="D24" s="1">
        <f>SUBTOTAL(4,D15:D22)</f>
        <v>97</v>
      </c>
      <c r="E24" s="1">
        <f>SUBTOTAL(4,E15:E22)</f>
        <v>94</v>
      </c>
      <c r="F24" s="1">
        <f>SUBTOTAL(4,F15:F22)</f>
        <v>96</v>
      </c>
      <c r="G24" s="1">
        <f>SUBTOTAL(4,G15:G22)</f>
        <v>95</v>
      </c>
      <c r="H24" s="1"/>
    </row>
    <row r="25" spans="1:8" x14ac:dyDescent="0.45">
      <c r="A25" s="1"/>
      <c r="B25" s="24" t="s">
        <v>256</v>
      </c>
      <c r="C25" s="1"/>
      <c r="D25" s="1"/>
      <c r="E25" s="1"/>
      <c r="F25" s="1"/>
      <c r="G25" s="1"/>
      <c r="H25" s="1">
        <f>SUBTOTAL(1,H4:H22)</f>
        <v>398.41176470588238</v>
      </c>
    </row>
    <row r="26" spans="1:8" x14ac:dyDescent="0.45">
      <c r="A26" s="1"/>
      <c r="B26" s="24" t="s">
        <v>253</v>
      </c>
      <c r="C26" s="1">
        <f>SUBTOTAL(4,C4:C22)</f>
        <v>94</v>
      </c>
      <c r="D26" s="1">
        <f>SUBTOTAL(4,D4:D22)</f>
        <v>97</v>
      </c>
      <c r="E26" s="1">
        <f>SUBTOTAL(4,E4:E22)</f>
        <v>94</v>
      </c>
      <c r="F26" s="1">
        <f>SUBTOTAL(4,F4:F22)</f>
        <v>96</v>
      </c>
      <c r="G26" s="1">
        <f>SUBTOTAL(4,G4:G22)</f>
        <v>95</v>
      </c>
      <c r="H26" s="1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opLeftCell="A19" workbookViewId="0">
      <selection activeCell="A19" sqref="A19"/>
    </sheetView>
  </sheetViews>
  <sheetFormatPr defaultRowHeight="17" x14ac:dyDescent="0.45"/>
  <cols>
    <col min="1" max="1" width="8.9140625" bestFit="1" customWidth="1"/>
    <col min="2" max="3" width="12.5" bestFit="1" customWidth="1"/>
    <col min="4" max="5" width="17.1640625" bestFit="1" customWidth="1"/>
    <col min="6" max="13" width="12.5" bestFit="1" customWidth="1"/>
    <col min="14" max="15" width="17.1640625" bestFit="1" customWidth="1"/>
  </cols>
  <sheetData>
    <row r="1" spans="1:6" ht="21" x14ac:dyDescent="0.45">
      <c r="A1" s="37" t="s">
        <v>127</v>
      </c>
      <c r="B1" s="37"/>
      <c r="C1" s="37"/>
      <c r="D1" s="37"/>
      <c r="E1" s="37"/>
      <c r="F1" s="37"/>
    </row>
    <row r="3" spans="1:6" x14ac:dyDescent="0.45">
      <c r="A3" s="6" t="s">
        <v>128</v>
      </c>
      <c r="B3" s="6" t="s">
        <v>129</v>
      </c>
      <c r="C3" s="6" t="s">
        <v>130</v>
      </c>
      <c r="D3" s="6" t="s">
        <v>131</v>
      </c>
      <c r="E3" s="6" t="s">
        <v>132</v>
      </c>
      <c r="F3" s="6" t="s">
        <v>133</v>
      </c>
    </row>
    <row r="4" spans="1:6" x14ac:dyDescent="0.45">
      <c r="A4" s="6" t="s">
        <v>134</v>
      </c>
      <c r="B4" s="6" t="s">
        <v>135</v>
      </c>
      <c r="C4" s="6" t="s">
        <v>136</v>
      </c>
      <c r="D4" s="8">
        <v>150000000</v>
      </c>
      <c r="E4" s="8">
        <v>3200000</v>
      </c>
      <c r="F4" s="8">
        <v>1400000</v>
      </c>
    </row>
    <row r="5" spans="1:6" x14ac:dyDescent="0.45">
      <c r="A5" s="6" t="s">
        <v>137</v>
      </c>
      <c r="B5" s="6" t="s">
        <v>135</v>
      </c>
      <c r="C5" s="6" t="s">
        <v>136</v>
      </c>
      <c r="D5" s="8">
        <v>180000000</v>
      </c>
      <c r="E5" s="8">
        <v>3800000</v>
      </c>
      <c r="F5" s="8">
        <v>1600000</v>
      </c>
    </row>
    <row r="6" spans="1:6" x14ac:dyDescent="0.45">
      <c r="A6" s="6" t="s">
        <v>138</v>
      </c>
      <c r="B6" s="6" t="s">
        <v>135</v>
      </c>
      <c r="C6" s="6" t="s">
        <v>136</v>
      </c>
      <c r="D6" s="8">
        <v>160000000</v>
      </c>
      <c r="E6" s="8">
        <v>3400000</v>
      </c>
      <c r="F6" s="8">
        <v>1400000</v>
      </c>
    </row>
    <row r="7" spans="1:6" x14ac:dyDescent="0.45">
      <c r="A7" s="6" t="s">
        <v>139</v>
      </c>
      <c r="B7" s="6" t="s">
        <v>140</v>
      </c>
      <c r="C7" s="6" t="s">
        <v>141</v>
      </c>
      <c r="D7" s="8">
        <v>210000000</v>
      </c>
      <c r="E7" s="8">
        <v>4400000</v>
      </c>
      <c r="F7" s="8">
        <v>1900000</v>
      </c>
    </row>
    <row r="8" spans="1:6" x14ac:dyDescent="0.45">
      <c r="A8" s="6" t="s">
        <v>142</v>
      </c>
      <c r="B8" s="6" t="s">
        <v>140</v>
      </c>
      <c r="C8" s="6" t="s">
        <v>141</v>
      </c>
      <c r="D8" s="8">
        <v>200000000</v>
      </c>
      <c r="E8" s="8">
        <v>4200000</v>
      </c>
      <c r="F8" s="8">
        <v>1800000</v>
      </c>
    </row>
    <row r="9" spans="1:6" x14ac:dyDescent="0.45">
      <c r="A9" s="6" t="s">
        <v>143</v>
      </c>
      <c r="B9" s="6" t="s">
        <v>140</v>
      </c>
      <c r="C9" s="6" t="s">
        <v>141</v>
      </c>
      <c r="D9" s="8">
        <v>240000000</v>
      </c>
      <c r="E9" s="8">
        <v>5000000</v>
      </c>
      <c r="F9" s="8">
        <v>2200000</v>
      </c>
    </row>
    <row r="10" spans="1:6" x14ac:dyDescent="0.45">
      <c r="A10" s="6" t="s">
        <v>144</v>
      </c>
      <c r="B10" s="6" t="s">
        <v>145</v>
      </c>
      <c r="C10" s="6" t="s">
        <v>146</v>
      </c>
      <c r="D10" s="8">
        <v>280000000</v>
      </c>
      <c r="E10" s="8">
        <v>5900000</v>
      </c>
      <c r="F10" s="8">
        <v>2500000</v>
      </c>
    </row>
    <row r="11" spans="1:6" x14ac:dyDescent="0.45">
      <c r="A11" s="6" t="s">
        <v>147</v>
      </c>
      <c r="B11" s="6" t="s">
        <v>145</v>
      </c>
      <c r="C11" s="6" t="s">
        <v>146</v>
      </c>
      <c r="D11" s="8">
        <v>270000000</v>
      </c>
      <c r="E11" s="8">
        <v>5700000</v>
      </c>
      <c r="F11" s="8">
        <v>2400000</v>
      </c>
    </row>
    <row r="12" spans="1:6" x14ac:dyDescent="0.45">
      <c r="A12" s="6" t="s">
        <v>148</v>
      </c>
      <c r="B12" s="6" t="s">
        <v>145</v>
      </c>
      <c r="C12" s="6" t="s">
        <v>146</v>
      </c>
      <c r="D12" s="8">
        <v>250000000</v>
      </c>
      <c r="E12" s="8">
        <v>5300000</v>
      </c>
      <c r="F12" s="8">
        <v>2300000</v>
      </c>
    </row>
    <row r="13" spans="1:6" x14ac:dyDescent="0.45">
      <c r="A13" s="6" t="s">
        <v>149</v>
      </c>
      <c r="B13" s="6" t="s">
        <v>150</v>
      </c>
      <c r="C13" s="6" t="s">
        <v>151</v>
      </c>
      <c r="D13" s="8">
        <v>300000000</v>
      </c>
      <c r="E13" s="8">
        <v>6300000</v>
      </c>
      <c r="F13" s="8">
        <v>2700000</v>
      </c>
    </row>
    <row r="14" spans="1:6" x14ac:dyDescent="0.45">
      <c r="A14" s="6" t="s">
        <v>152</v>
      </c>
      <c r="B14" s="6" t="s">
        <v>153</v>
      </c>
      <c r="C14" s="6" t="s">
        <v>151</v>
      </c>
      <c r="D14" s="8">
        <v>350000000</v>
      </c>
      <c r="E14" s="8">
        <v>7400000</v>
      </c>
      <c r="F14" s="8">
        <v>3200000</v>
      </c>
    </row>
    <row r="15" spans="1:6" x14ac:dyDescent="0.45">
      <c r="A15" s="6" t="s">
        <v>154</v>
      </c>
      <c r="B15" s="6" t="s">
        <v>155</v>
      </c>
      <c r="C15" s="6" t="s">
        <v>151</v>
      </c>
      <c r="D15" s="8">
        <v>320000000</v>
      </c>
      <c r="E15" s="8">
        <v>6700000</v>
      </c>
      <c r="F15" s="8">
        <v>2900000</v>
      </c>
    </row>
    <row r="19" spans="1:5" x14ac:dyDescent="0.45">
      <c r="A19" s="26" t="s">
        <v>130</v>
      </c>
      <c r="B19" t="s">
        <v>136</v>
      </c>
    </row>
    <row r="21" spans="1:5" x14ac:dyDescent="0.45">
      <c r="B21" s="26" t="s">
        <v>129</v>
      </c>
      <c r="C21" s="26" t="s">
        <v>262</v>
      </c>
    </row>
    <row r="22" spans="1:5" x14ac:dyDescent="0.45">
      <c r="B22" t="s">
        <v>135</v>
      </c>
      <c r="D22" t="s">
        <v>259</v>
      </c>
      <c r="E22" t="s">
        <v>260</v>
      </c>
    </row>
    <row r="23" spans="1:5" x14ac:dyDescent="0.45">
      <c r="A23" s="26" t="s">
        <v>128</v>
      </c>
      <c r="B23" t="s">
        <v>258</v>
      </c>
      <c r="C23" t="s">
        <v>261</v>
      </c>
    </row>
    <row r="24" spans="1:5" x14ac:dyDescent="0.45">
      <c r="A24" t="s">
        <v>134</v>
      </c>
      <c r="B24" s="27">
        <v>3200000</v>
      </c>
      <c r="C24" s="27">
        <v>1400000</v>
      </c>
      <c r="D24" s="27">
        <v>3200000</v>
      </c>
      <c r="E24" s="27">
        <v>1400000</v>
      </c>
    </row>
    <row r="25" spans="1:5" x14ac:dyDescent="0.45">
      <c r="A25" t="s">
        <v>137</v>
      </c>
      <c r="B25" s="27">
        <v>3800000</v>
      </c>
      <c r="C25" s="27">
        <v>1600000</v>
      </c>
      <c r="D25" s="27">
        <v>3800000</v>
      </c>
      <c r="E25" s="27">
        <v>1600000</v>
      </c>
    </row>
    <row r="26" spans="1:5" x14ac:dyDescent="0.45">
      <c r="A26" t="s">
        <v>138</v>
      </c>
      <c r="B26" s="27">
        <v>3400000</v>
      </c>
      <c r="C26" s="27">
        <v>1400000</v>
      </c>
      <c r="D26" s="27">
        <v>3400000</v>
      </c>
      <c r="E26" s="27">
        <v>1400000</v>
      </c>
    </row>
    <row r="27" spans="1:5" x14ac:dyDescent="0.45">
      <c r="A27" t="s">
        <v>257</v>
      </c>
      <c r="B27" s="27">
        <v>3466666.6666666665</v>
      </c>
      <c r="C27" s="27">
        <v>1466666.6666666667</v>
      </c>
      <c r="D27" s="27">
        <v>3466666.6666666665</v>
      </c>
      <c r="E27" s="27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H12" sqref="H12"/>
    </sheetView>
  </sheetViews>
  <sheetFormatPr defaultRowHeight="17" x14ac:dyDescent="0.45"/>
  <cols>
    <col min="1" max="1" width="9.9140625" bestFit="1" customWidth="1"/>
    <col min="2" max="2" width="10.4140625" bestFit="1" customWidth="1"/>
    <col min="3" max="4" width="12.33203125" bestFit="1" customWidth="1"/>
    <col min="6" max="6" width="5.58203125" customWidth="1"/>
  </cols>
  <sheetData>
    <row r="1" spans="1:5" ht="21" x14ac:dyDescent="0.45">
      <c r="A1" s="37" t="s">
        <v>156</v>
      </c>
      <c r="B1" s="37"/>
      <c r="C1" s="37"/>
      <c r="D1" s="37"/>
      <c r="E1" s="37"/>
    </row>
    <row r="3" spans="1:5" x14ac:dyDescent="0.45">
      <c r="A3" s="6" t="s">
        <v>157</v>
      </c>
      <c r="B3" s="6" t="s">
        <v>158</v>
      </c>
      <c r="C3" s="6" t="s">
        <v>159</v>
      </c>
      <c r="D3" s="6" t="s">
        <v>160</v>
      </c>
      <c r="E3" s="6" t="s">
        <v>161</v>
      </c>
    </row>
    <row r="4" spans="1:5" x14ac:dyDescent="0.45">
      <c r="A4" s="6" t="s">
        <v>162</v>
      </c>
      <c r="B4" s="6">
        <v>65</v>
      </c>
      <c r="C4" s="6">
        <v>55</v>
      </c>
      <c r="D4" s="6">
        <v>80</v>
      </c>
      <c r="E4" s="28">
        <f>AVERAGE(B4:D4)</f>
        <v>66.666666666666671</v>
      </c>
    </row>
    <row r="5" spans="1:5" x14ac:dyDescent="0.45">
      <c r="A5" s="6" t="s">
        <v>163</v>
      </c>
      <c r="B5" s="6">
        <v>75</v>
      </c>
      <c r="C5" s="6">
        <v>70</v>
      </c>
      <c r="D5" s="6">
        <v>60</v>
      </c>
      <c r="E5" s="28">
        <f t="shared" ref="E5:E13" si="0">AVERAGE(B5:D5)</f>
        <v>68.333333333333329</v>
      </c>
    </row>
    <row r="6" spans="1:5" x14ac:dyDescent="0.45">
      <c r="A6" s="6" t="s">
        <v>164</v>
      </c>
      <c r="B6" s="6">
        <v>90</v>
      </c>
      <c r="C6" s="6">
        <v>95</v>
      </c>
      <c r="D6" s="6">
        <v>85</v>
      </c>
      <c r="E6" s="28">
        <f t="shared" si="0"/>
        <v>90</v>
      </c>
    </row>
    <row r="7" spans="1:5" x14ac:dyDescent="0.45">
      <c r="A7" s="6" t="s">
        <v>165</v>
      </c>
      <c r="B7" s="6">
        <v>80</v>
      </c>
      <c r="C7" s="6">
        <v>80</v>
      </c>
      <c r="D7" s="6">
        <v>85</v>
      </c>
      <c r="E7" s="28">
        <f t="shared" si="0"/>
        <v>81.666666666666671</v>
      </c>
    </row>
    <row r="8" spans="1:5" x14ac:dyDescent="0.45">
      <c r="A8" s="6" t="s">
        <v>166</v>
      </c>
      <c r="B8" s="6">
        <v>60</v>
      </c>
      <c r="C8" s="6">
        <v>45</v>
      </c>
      <c r="D8" s="6">
        <v>50</v>
      </c>
      <c r="E8" s="28">
        <f t="shared" si="0"/>
        <v>51.666666666666664</v>
      </c>
    </row>
    <row r="9" spans="1:5" x14ac:dyDescent="0.45">
      <c r="A9" s="6" t="s">
        <v>167</v>
      </c>
      <c r="B9" s="6">
        <v>40</v>
      </c>
      <c r="C9" s="6">
        <v>35</v>
      </c>
      <c r="D9" s="6">
        <v>50</v>
      </c>
      <c r="E9" s="28">
        <f t="shared" si="0"/>
        <v>41.666666666666664</v>
      </c>
    </row>
    <row r="10" spans="1:5" x14ac:dyDescent="0.45">
      <c r="A10" s="6" t="s">
        <v>168</v>
      </c>
      <c r="B10" s="6">
        <v>35</v>
      </c>
      <c r="C10" s="6">
        <v>40</v>
      </c>
      <c r="D10" s="6">
        <v>50</v>
      </c>
      <c r="E10" s="28">
        <f t="shared" si="0"/>
        <v>41.666666666666664</v>
      </c>
    </row>
    <row r="11" spans="1:5" x14ac:dyDescent="0.45">
      <c r="A11" s="6" t="s">
        <v>169</v>
      </c>
      <c r="B11" s="6">
        <v>85</v>
      </c>
      <c r="C11" s="6">
        <v>80</v>
      </c>
      <c r="D11" s="6">
        <v>70</v>
      </c>
      <c r="E11" s="28">
        <f t="shared" si="0"/>
        <v>78.333333333333329</v>
      </c>
    </row>
    <row r="12" spans="1:5" x14ac:dyDescent="0.45">
      <c r="A12" s="6" t="s">
        <v>170</v>
      </c>
      <c r="B12" s="6">
        <v>75</v>
      </c>
      <c r="C12" s="6">
        <v>90</v>
      </c>
      <c r="D12" s="6">
        <v>80</v>
      </c>
      <c r="E12" s="28">
        <f t="shared" si="0"/>
        <v>81.666666666666671</v>
      </c>
    </row>
    <row r="13" spans="1:5" x14ac:dyDescent="0.45">
      <c r="A13" s="6" t="s">
        <v>171</v>
      </c>
      <c r="B13" s="6">
        <v>65</v>
      </c>
      <c r="C13" s="6">
        <v>60</v>
      </c>
      <c r="D13" s="6">
        <v>50</v>
      </c>
      <c r="E13" s="28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abSelected="1" topLeftCell="A7" workbookViewId="0">
      <selection activeCell="I17" sqref="I17"/>
    </sheetView>
  </sheetViews>
  <sheetFormatPr defaultRowHeight="17" x14ac:dyDescent="0.45"/>
  <cols>
    <col min="1" max="4" width="9.08203125" customWidth="1"/>
    <col min="5" max="5" width="9.6640625" bestFit="1" customWidth="1"/>
  </cols>
  <sheetData>
    <row r="1" spans="1:5" ht="21" x14ac:dyDescent="0.45">
      <c r="A1" s="37" t="s">
        <v>172</v>
      </c>
      <c r="B1" s="37"/>
      <c r="C1" s="37"/>
      <c r="D1" s="37"/>
      <c r="E1" s="37"/>
    </row>
    <row r="3" spans="1:5" x14ac:dyDescent="0.45">
      <c r="A3" s="6" t="s">
        <v>173</v>
      </c>
      <c r="B3" s="6" t="s">
        <v>174</v>
      </c>
      <c r="C3" s="6" t="s">
        <v>175</v>
      </c>
      <c r="D3" s="6" t="s">
        <v>176</v>
      </c>
      <c r="E3" s="6" t="s">
        <v>177</v>
      </c>
    </row>
    <row r="4" spans="1:5" x14ac:dyDescent="0.45">
      <c r="A4" s="6" t="s">
        <v>178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5">
      <c r="A5" s="6" t="s">
        <v>179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5">
      <c r="A6" s="6" t="s">
        <v>180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5">
      <c r="A7" s="6" t="s">
        <v>181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5">
      <c r="A8" s="6" t="s">
        <v>182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윤 강</cp:lastModifiedBy>
  <dcterms:created xsi:type="dcterms:W3CDTF">2023-04-27T08:01:32Z</dcterms:created>
  <dcterms:modified xsi:type="dcterms:W3CDTF">2025-01-10T03:14:02Z</dcterms:modified>
</cp:coreProperties>
</file>