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-31065" yWindow="3495" windowWidth="18765" windowHeight="14325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4" l="1"/>
  <c r="J18" i="4"/>
  <c r="J19" i="4"/>
  <c r="J20" i="4"/>
  <c r="J21" i="4"/>
  <c r="J22" i="4"/>
  <c r="J23" i="4"/>
  <c r="J24" i="4"/>
  <c r="J25" i="4"/>
  <c r="J26" i="4"/>
  <c r="J16" i="4"/>
  <c r="E31" i="4" l="1"/>
  <c r="E32" i="4"/>
  <c r="E33" i="4"/>
  <c r="E34" i="4"/>
  <c r="E35" i="4"/>
  <c r="E36" i="4"/>
  <c r="E37" i="4"/>
  <c r="E38" i="4"/>
  <c r="E39" i="4"/>
  <c r="E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H25" i="5"/>
  <c r="H23" i="5"/>
  <c r="H13" i="5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<sst xmlns="http://schemas.openxmlformats.org/spreadsheetml/2006/main" count="363" uniqueCount="270">
  <si>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</si>
  <si>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</si>
  <si>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</si>
  <si>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</si>
  <si>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</si>
  <si>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</si>
  <si>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</si>
  <si>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</si>
  <si>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</si>
  <si>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</si>
  <si>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</si>
  <si>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</si>
  <si>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</si>
  <si>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</si>
  <si>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</si>
  <si>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</si>
  <si>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</si>
  <si>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</si>
  <si>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</si>
  <si>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</si>
  <si>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</si>
  <si>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</si>
  <si>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</si>
  <si>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</si>
  <si>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</si>
  <si>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</si>
  <si>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</si>
  <si>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</si>
  <si>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</si>
  <si>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</si>
  <si>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</si>
  <si>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</si>
  <si>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</si>
  <si>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</si>
  <si>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</si>
  <si>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</si>
  <si>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</si>
  <si>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</si>
  <si>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</si>
  <si>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</si>
  <si>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</si>
  <si>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</si>
  <si>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</si>
  <si>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</si>
  <si>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</si>
  <si>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</si>
  <si>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</si>
  <si>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</si>
  <si>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</si>
  <si>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</si>
  <si>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</si>
  <si>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</si>
  <si>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</si>
  <si>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</si>
  <si>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</si>
  <si>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</si>
  <si>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</si>
  <si>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</si>
  <si>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</si>
  <si>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</si>
  <si>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</si>
  <si>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</si>
  <si>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</si>
  <si>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</si>
  <si>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</si>
  <si>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</si>
  <si>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</si>
  <si>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</si>
  <si>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</si>
  <si>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</si>
  <si>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</si>
  <si>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</si>
  <si>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</si>
  <si>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</si>
  <si>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</si>
  <si>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</si>
  <si>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</si>
  <si>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</si>
  <si>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</si>
  <si>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사원 관리 현황</t>
  </si>
  <si>
    <t>사원코드</t>
  </si>
  <si>
    <t>부서명</t>
  </si>
  <si>
    <t>직위</t>
  </si>
  <si>
    <t>1-G-392</t>
  </si>
  <si>
    <t>김은희</t>
  </si>
  <si>
    <t>영업부</t>
  </si>
  <si>
    <t>과장</t>
  </si>
  <si>
    <t>2-D-284</t>
  </si>
  <si>
    <t>김주도</t>
  </si>
  <si>
    <t>기획부</t>
  </si>
  <si>
    <t>대리</t>
  </si>
  <si>
    <t>8-B-521</t>
  </si>
  <si>
    <t>유은별</t>
  </si>
  <si>
    <t>부장</t>
  </si>
  <si>
    <t>2-S-742</t>
  </si>
  <si>
    <t>고사장</t>
  </si>
  <si>
    <t>사원</t>
  </si>
  <si>
    <t>4-D-823</t>
  </si>
  <si>
    <t>성준혁</t>
  </si>
  <si>
    <t>&lt;직위표&gt;</t>
  </si>
  <si>
    <t>4-G-648</t>
  </si>
  <si>
    <t>임진성</t>
  </si>
  <si>
    <t>직위코드</t>
  </si>
  <si>
    <t>5-S-478</t>
  </si>
  <si>
    <t>황진아</t>
  </si>
  <si>
    <t>경리부</t>
  </si>
  <si>
    <t>B</t>
  </si>
  <si>
    <t>6-S-732</t>
  </si>
  <si>
    <t>박하나</t>
  </si>
  <si>
    <t>G</t>
  </si>
  <si>
    <t>5-B-324</t>
  </si>
  <si>
    <t>강대리</t>
  </si>
  <si>
    <t>D</t>
  </si>
  <si>
    <t>7-D-543</t>
  </si>
  <si>
    <t>유서현</t>
  </si>
  <si>
    <t>S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</si>
  <si>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</si>
  <si>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</si>
  <si>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</si>
  <si>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</si>
  <si>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</si>
  <si>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</si>
  <si>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</si>
  <si>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</si>
  <si>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</si>
  <si>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</si>
  <si>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</si>
  <si>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</si>
  <si>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</si>
  <si>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</si>
  <si>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</si>
  <si>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</si>
  <si>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</si>
  <si>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</si>
  <si>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</si>
  <si>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</si>
  <si>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</si>
  <si>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</si>
  <si>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</si>
  <si>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</si>
  <si>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</si>
  <si>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</si>
  <si>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</si>
  <si>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</si>
  <si>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</si>
  <si>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</si>
  <si>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</si>
  <si>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</si>
  <si>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</si>
  <si>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</si>
  <si>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</si>
  <si>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</si>
  <si>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</si>
  <si>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</si>
  <si>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</si>
  <si>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</si>
  <si>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</si>
  <si>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</si>
  <si>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</si>
  <si>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</si>
  <si>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</si>
  <si>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</si>
  <si>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</si>
  <si>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</si>
  <si>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</si>
  <si>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</si>
  <si>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</si>
  <si>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</si>
  <si>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</si>
  <si>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</si>
  <si>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</si>
  <si>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</si>
  <si>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</si>
  <si>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</si>
  <si>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</si>
  <si>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</si>
  <si>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</si>
  <si>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</si>
  <si>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</si>
  <si>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</si>
  <si>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</si>
  <si>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</si>
  <si>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</si>
  <si>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</si>
  <si>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</si>
  <si>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</si>
  <si>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</si>
  <si>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</si>
  <si>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</si>
  <si>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</si>
  <si>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</si>
  <si>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</si>
  <si>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</si>
  <si>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</si>
  <si>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</si>
  <si>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</si>
  <si>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</si>
  <si>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</si>
  <si>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</si>
  <si>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</si>
  <si>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</si>
  <si>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</si>
  <si>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</si>
  <si>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</si>
  <si>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</si>
  <si>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</si>
  <si>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</si>
  <si>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</si>
  <si>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</si>
  <si>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</si>
  <si>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</si>
  <si>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</si>
  <si>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</si>
  <si>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</si>
  <si>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</si>
  <si>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</si>
  <si>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  <phoneticPr fontId="1" type="noConversion"/>
  </si>
  <si>
    <t>A-01-115</t>
    <phoneticPr fontId="1" type="noConversion"/>
  </si>
  <si>
    <t>A-01-116</t>
    <phoneticPr fontId="1" type="noConversion"/>
  </si>
  <si>
    <t>제품코드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</si>
  <si>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</si>
  <si>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</si>
  <si>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</si>
  <si>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</si>
  <si>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</si>
  <si>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</si>
  <si>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</si>
  <si>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</si>
  <si>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</si>
  <si>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</si>
  <si>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</si>
  <si>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</si>
  <si>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</si>
  <si>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</si>
  <si>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</si>
  <si>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</si>
  <si>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</si>
  <si>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</si>
  <si>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</si>
  <si>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</si>
  <si>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</si>
  <si>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</si>
  <si>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</si>
  <si>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</si>
  <si>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</si>
  <si>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</si>
  <si>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</si>
  <si>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</si>
  <si>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</si>
  <si>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</si>
  <si>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</si>
  <si>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</si>
  <si>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</si>
  <si>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</si>
  <si>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</si>
  <si>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</si>
  <si>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</si>
  <si>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</si>
  <si>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최대값</t>
  </si>
  <si>
    <t>여 최대값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</si>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</sst>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0" fillId="0" borderId="1" xfId="2" applyNumberFormat="1" applyFon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8743640"/>
        <c:axId val="45874101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45874101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58743640"/>
        <c:crosses val="max"/>
        <c:crossBetween val="between"/>
        <c:majorUnit val="2000000"/>
      </c:valAx>
      <c:catAx>
        <c:axId val="458743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587410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모서리가 둥근 직사각형 1"/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master" refreshedDate="45635.401408796293" createdVersion="6" refreshedVersion="6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H10" sqref="H1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212</v>
      </c>
      <c r="B3" s="1" t="s">
        <v>219</v>
      </c>
      <c r="C3" s="1" t="s">
        <v>220</v>
      </c>
      <c r="D3" s="1" t="s">
        <v>225</v>
      </c>
      <c r="E3" s="1" t="s">
        <v>232</v>
      </c>
      <c r="F3" s="1" t="s">
        <v>233</v>
      </c>
    </row>
    <row r="4" spans="1:6" x14ac:dyDescent="0.3">
      <c r="A4" s="1" t="s">
        <v>213</v>
      </c>
      <c r="B4" s="1" t="s">
        <v>237</v>
      </c>
      <c r="C4" s="1" t="s">
        <v>221</v>
      </c>
      <c r="D4" s="1" t="s">
        <v>226</v>
      </c>
      <c r="E4" s="2">
        <v>1500</v>
      </c>
      <c r="F4" s="1" t="s">
        <v>234</v>
      </c>
    </row>
    <row r="5" spans="1:6" x14ac:dyDescent="0.3">
      <c r="A5" s="1" t="s">
        <v>214</v>
      </c>
      <c r="B5" s="1" t="s">
        <v>238</v>
      </c>
      <c r="C5" s="1" t="s">
        <v>222</v>
      </c>
      <c r="D5" s="1" t="s">
        <v>227</v>
      </c>
      <c r="E5" s="2">
        <v>2000</v>
      </c>
      <c r="F5" s="1" t="s">
        <v>235</v>
      </c>
    </row>
    <row r="6" spans="1:6" x14ac:dyDescent="0.3">
      <c r="A6" s="1" t="s">
        <v>215</v>
      </c>
      <c r="B6" s="1" t="s">
        <v>239</v>
      </c>
      <c r="C6" s="1" t="s">
        <v>223</v>
      </c>
      <c r="D6" s="1" t="s">
        <v>228</v>
      </c>
      <c r="E6" s="2">
        <v>3520</v>
      </c>
      <c r="F6" s="1" t="s">
        <v>235</v>
      </c>
    </row>
    <row r="7" spans="1:6" x14ac:dyDescent="0.3">
      <c r="A7" s="1" t="s">
        <v>216</v>
      </c>
      <c r="B7" s="1" t="s">
        <v>240</v>
      </c>
      <c r="C7" s="1" t="s">
        <v>224</v>
      </c>
      <c r="D7" s="1" t="s">
        <v>229</v>
      </c>
      <c r="E7" s="2">
        <v>1000</v>
      </c>
      <c r="F7" s="1" t="s">
        <v>236</v>
      </c>
    </row>
    <row r="8" spans="1:6" x14ac:dyDescent="0.3">
      <c r="A8" s="1" t="s">
        <v>217</v>
      </c>
      <c r="B8" s="1" t="s">
        <v>241</v>
      </c>
      <c r="C8" s="1" t="s">
        <v>221</v>
      </c>
      <c r="D8" s="1" t="s">
        <v>230</v>
      </c>
      <c r="E8" s="2">
        <v>800</v>
      </c>
      <c r="F8" s="1" t="s">
        <v>234</v>
      </c>
    </row>
    <row r="9" spans="1:6" x14ac:dyDescent="0.3">
      <c r="A9" s="1" t="s">
        <v>218</v>
      </c>
      <c r="B9" s="1" t="s">
        <v>242</v>
      </c>
      <c r="C9" s="1" t="s">
        <v>223</v>
      </c>
      <c r="D9" s="1" t="s">
        <v>231</v>
      </c>
      <c r="E9" s="2">
        <v>950</v>
      </c>
      <c r="F9" s="1" t="s">
        <v>235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H2" sqref="H2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11" t="s">
        <v>116</v>
      </c>
      <c r="B1" s="11"/>
      <c r="C1" s="11"/>
      <c r="D1" s="11"/>
      <c r="E1" s="11"/>
      <c r="F1" s="11"/>
      <c r="G1" s="11"/>
    </row>
    <row r="2" spans="1:7" ht="18" thickTop="1" thickBot="1" x14ac:dyDescent="0.35"/>
    <row r="3" spans="1:7" x14ac:dyDescent="0.3">
      <c r="A3" s="14" t="s">
        <v>117</v>
      </c>
      <c r="B3" s="15" t="s">
        <v>118</v>
      </c>
      <c r="C3" s="15" t="s">
        <v>119</v>
      </c>
      <c r="D3" s="15" t="s">
        <v>120</v>
      </c>
      <c r="E3" s="15" t="s">
        <v>121</v>
      </c>
      <c r="F3" s="15" t="s">
        <v>243</v>
      </c>
      <c r="G3" s="16" t="s">
        <v>122</v>
      </c>
    </row>
    <row r="4" spans="1:7" x14ac:dyDescent="0.3">
      <c r="A4" s="29" t="s">
        <v>123</v>
      </c>
      <c r="B4" s="12">
        <v>45143</v>
      </c>
      <c r="C4" s="6" t="s">
        <v>124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3">
      <c r="A5" s="29"/>
      <c r="B5" s="12">
        <v>45143</v>
      </c>
      <c r="C5" s="6" t="s">
        <v>125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3">
      <c r="A6" s="29"/>
      <c r="B6" s="12">
        <v>45143</v>
      </c>
      <c r="C6" s="6" t="s">
        <v>126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3">
      <c r="A7" s="29" t="s">
        <v>127</v>
      </c>
      <c r="B7" s="12">
        <v>45144</v>
      </c>
      <c r="C7" s="6" t="s">
        <v>124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3">
      <c r="A8" s="29"/>
      <c r="B8" s="12">
        <v>45144</v>
      </c>
      <c r="C8" s="6" t="s">
        <v>125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3">
      <c r="A9" s="29"/>
      <c r="B9" s="12">
        <v>45144</v>
      </c>
      <c r="C9" s="6" t="s">
        <v>126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3">
      <c r="A10" s="29" t="s">
        <v>128</v>
      </c>
      <c r="B10" s="12">
        <v>45145</v>
      </c>
      <c r="C10" s="6" t="s">
        <v>124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3">
      <c r="A11" s="29"/>
      <c r="B11" s="12">
        <v>45145</v>
      </c>
      <c r="C11" s="6" t="s">
        <v>125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3">
      <c r="A12" s="29"/>
      <c r="B12" s="12">
        <v>45145</v>
      </c>
      <c r="C12" s="6" t="s">
        <v>126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3">
      <c r="A13" s="29" t="s">
        <v>129</v>
      </c>
      <c r="B13" s="12">
        <v>45146</v>
      </c>
      <c r="C13" s="6" t="s">
        <v>124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3">
      <c r="A14" s="29"/>
      <c r="B14" s="12">
        <v>45146</v>
      </c>
      <c r="C14" s="6" t="s">
        <v>125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7.25" thickBot="1" x14ac:dyDescent="0.35">
      <c r="A15" s="30"/>
      <c r="B15" s="18">
        <v>45146</v>
      </c>
      <c r="C15" s="19" t="s">
        <v>126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O15" sqref="O15"/>
    </sheetView>
  </sheetViews>
  <sheetFormatPr defaultRowHeight="16.5" x14ac:dyDescent="0.3"/>
  <cols>
    <col min="1" max="1" width="3.625" customWidth="1"/>
  </cols>
  <sheetData>
    <row r="2" spans="2:5" x14ac:dyDescent="0.3">
      <c r="B2" t="s">
        <v>211</v>
      </c>
    </row>
    <row r="4" spans="2:5" x14ac:dyDescent="0.3">
      <c r="B4" t="s">
        <v>244</v>
      </c>
      <c r="C4" t="s">
        <v>245</v>
      </c>
      <c r="D4" t="s">
        <v>246</v>
      </c>
      <c r="E4" t="s">
        <v>247</v>
      </c>
    </row>
    <row r="5" spans="2:5" x14ac:dyDescent="0.3">
      <c r="B5" t="s">
        <v>248</v>
      </c>
      <c r="C5">
        <v>1500</v>
      </c>
      <c r="D5">
        <v>1384</v>
      </c>
      <c r="E5" s="22">
        <v>0.92</v>
      </c>
    </row>
    <row r="6" spans="2:5" x14ac:dyDescent="0.3">
      <c r="B6" t="s">
        <v>249</v>
      </c>
      <c r="C6">
        <v>1600</v>
      </c>
      <c r="D6">
        <v>1544</v>
      </c>
      <c r="E6" s="22">
        <v>0.97</v>
      </c>
    </row>
    <row r="7" spans="2:5" x14ac:dyDescent="0.3">
      <c r="B7" t="s">
        <v>250</v>
      </c>
      <c r="C7">
        <v>2000</v>
      </c>
      <c r="D7">
        <v>1423</v>
      </c>
      <c r="E7" s="22">
        <v>0.71</v>
      </c>
    </row>
    <row r="8" spans="2:5" x14ac:dyDescent="0.3">
      <c r="B8" t="s">
        <v>251</v>
      </c>
      <c r="C8">
        <v>1500</v>
      </c>
      <c r="D8">
        <v>1221</v>
      </c>
      <c r="E8" s="22">
        <v>0.81</v>
      </c>
    </row>
    <row r="9" spans="2:5" x14ac:dyDescent="0.3">
      <c r="B9" t="s">
        <v>252</v>
      </c>
      <c r="C9">
        <v>1200</v>
      </c>
      <c r="D9">
        <v>1095</v>
      </c>
      <c r="E9" s="22">
        <v>0.91</v>
      </c>
    </row>
    <row r="10" spans="2:5" x14ac:dyDescent="0.3">
      <c r="B10" t="s">
        <v>253</v>
      </c>
      <c r="C10">
        <v>1000</v>
      </c>
      <c r="D10">
        <v>912</v>
      </c>
      <c r="E10" s="22">
        <v>0.91</v>
      </c>
    </row>
    <row r="11" spans="2:5" x14ac:dyDescent="0.3">
      <c r="B11" t="s">
        <v>254</v>
      </c>
      <c r="C11">
        <v>1200</v>
      </c>
      <c r="D11">
        <v>965</v>
      </c>
      <c r="E11" s="22">
        <v>0.8</v>
      </c>
    </row>
    <row r="12" spans="2:5" x14ac:dyDescent="0.3">
      <c r="B12" t="s">
        <v>255</v>
      </c>
      <c r="C12">
        <v>1000</v>
      </c>
      <c r="D12">
        <v>769</v>
      </c>
      <c r="E12" s="22">
        <v>0.77</v>
      </c>
    </row>
    <row r="13" spans="2:5" x14ac:dyDescent="0.3">
      <c r="B13" t="s">
        <v>256</v>
      </c>
      <c r="C13">
        <v>1500</v>
      </c>
      <c r="D13">
        <v>1426</v>
      </c>
      <c r="E13" s="22">
        <v>0.95</v>
      </c>
    </row>
    <row r="14" spans="2:5" x14ac:dyDescent="0.3">
      <c r="B14" t="s">
        <v>257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A5" workbookViewId="0">
      <selection activeCell="L15" sqref="L15"/>
    </sheetView>
  </sheetViews>
  <sheetFormatPr defaultRowHeight="16.5" x14ac:dyDescent="0.3"/>
  <cols>
    <col min="1" max="1" width="9.5" bestFit="1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b">
        <f>AND(AVERAGE(H3:I3)&gt;=80,J3&gt;=70,)</f>
        <v>0</v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b">
        <f t="shared" ref="K4:K12" si="1">AND(AVERAGE(H4:I4)&gt;=80,J4&gt;=70,)</f>
        <v>0</v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b">
        <f t="shared" si="1"/>
        <v>0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b">
        <f t="shared" si="1"/>
        <v>0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b">
        <f t="shared" si="1"/>
        <v>0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b">
        <f t="shared" si="1"/>
        <v>0</v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b">
        <f t="shared" si="1"/>
        <v>0</v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b">
        <f t="shared" si="1"/>
        <v>0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b">
        <f t="shared" si="1"/>
        <v>0</v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b">
        <f t="shared" si="1"/>
        <v>0</v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6">
        <f>I16*INDEX($M$26:$O$26,1,MATCH(LEFT(H16,2),$M$25:$O$25,0))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36">
        <f t="shared" ref="J17:J26" si="2">I17*INDEX($M$26:$O$26,1,MATCH(LEFT(H17,2),$M$25:$O$25,0))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36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36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36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36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36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36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36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36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31" t="s">
        <v>71</v>
      </c>
      <c r="B26" s="32"/>
      <c r="C26" s="32"/>
      <c r="D26" s="33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36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79</v>
      </c>
    </row>
    <row r="29" spans="1:15" x14ac:dyDescent="0.3">
      <c r="A29" s="6" t="s">
        <v>80</v>
      </c>
      <c r="B29" s="6" t="s">
        <v>37</v>
      </c>
      <c r="C29" s="6" t="s">
        <v>38</v>
      </c>
      <c r="D29" s="6" t="s">
        <v>81</v>
      </c>
      <c r="E29" s="7" t="s">
        <v>82</v>
      </c>
    </row>
    <row r="30" spans="1:15" x14ac:dyDescent="0.3">
      <c r="A30" s="6" t="s">
        <v>83</v>
      </c>
      <c r="B30" s="6" t="s">
        <v>84</v>
      </c>
      <c r="C30" s="6" t="s">
        <v>47</v>
      </c>
      <c r="D30" s="6" t="s">
        <v>85</v>
      </c>
      <c r="E30" s="6" t="str">
        <f>VLOOKUP(MID(A30,3,1),$G$36:$H$39,2,0)</f>
        <v>과장</v>
      </c>
    </row>
    <row r="31" spans="1:15" x14ac:dyDescent="0.3">
      <c r="A31" s="6" t="s">
        <v>87</v>
      </c>
      <c r="B31" s="6" t="s">
        <v>88</v>
      </c>
      <c r="C31" s="6" t="s">
        <v>56</v>
      </c>
      <c r="D31" s="6" t="s">
        <v>89</v>
      </c>
      <c r="E31" s="6" t="str">
        <f t="shared" ref="E31:E39" si="3">VLOOKUP(MID(A31,3,1),$G$36:$H$39,2,0)</f>
        <v>대리</v>
      </c>
    </row>
    <row r="32" spans="1:15" x14ac:dyDescent="0.3">
      <c r="A32" s="6" t="s">
        <v>91</v>
      </c>
      <c r="B32" s="6" t="s">
        <v>92</v>
      </c>
      <c r="C32" s="6" t="s">
        <v>47</v>
      </c>
      <c r="D32" s="6" t="s">
        <v>85</v>
      </c>
      <c r="E32" s="6" t="str">
        <f t="shared" si="3"/>
        <v>부장</v>
      </c>
    </row>
    <row r="33" spans="1:8" x14ac:dyDescent="0.3">
      <c r="A33" s="6" t="s">
        <v>94</v>
      </c>
      <c r="B33" s="6" t="s">
        <v>95</v>
      </c>
      <c r="C33" s="6" t="s">
        <v>56</v>
      </c>
      <c r="D33" s="6" t="s">
        <v>89</v>
      </c>
      <c r="E33" s="6" t="str">
        <f t="shared" si="3"/>
        <v>사원</v>
      </c>
    </row>
    <row r="34" spans="1:8" x14ac:dyDescent="0.3">
      <c r="A34" s="6" t="s">
        <v>97</v>
      </c>
      <c r="B34" s="6" t="s">
        <v>98</v>
      </c>
      <c r="C34" s="6" t="s">
        <v>56</v>
      </c>
      <c r="D34" s="6" t="s">
        <v>85</v>
      </c>
      <c r="E34" s="6" t="str">
        <f t="shared" si="3"/>
        <v>대리</v>
      </c>
      <c r="G34" s="34" t="s">
        <v>99</v>
      </c>
      <c r="H34" s="34"/>
    </row>
    <row r="35" spans="1:8" x14ac:dyDescent="0.3">
      <c r="A35" s="6" t="s">
        <v>100</v>
      </c>
      <c r="B35" s="6" t="s">
        <v>101</v>
      </c>
      <c r="C35" s="6" t="s">
        <v>56</v>
      </c>
      <c r="D35" s="6" t="s">
        <v>89</v>
      </c>
      <c r="E35" s="6" t="str">
        <f t="shared" si="3"/>
        <v>과장</v>
      </c>
      <c r="G35" s="6" t="s">
        <v>102</v>
      </c>
      <c r="H35" s="6" t="s">
        <v>82</v>
      </c>
    </row>
    <row r="36" spans="1:8" x14ac:dyDescent="0.3">
      <c r="A36" s="6" t="s">
        <v>103</v>
      </c>
      <c r="B36" s="6" t="s">
        <v>104</v>
      </c>
      <c r="C36" s="6" t="s">
        <v>47</v>
      </c>
      <c r="D36" s="6" t="s">
        <v>105</v>
      </c>
      <c r="E36" s="6" t="str">
        <f t="shared" si="3"/>
        <v>사원</v>
      </c>
      <c r="G36" s="6" t="s">
        <v>106</v>
      </c>
      <c r="H36" s="6" t="s">
        <v>93</v>
      </c>
    </row>
    <row r="37" spans="1:8" x14ac:dyDescent="0.3">
      <c r="A37" s="6" t="s">
        <v>107</v>
      </c>
      <c r="B37" s="6" t="s">
        <v>108</v>
      </c>
      <c r="C37" s="6" t="s">
        <v>47</v>
      </c>
      <c r="D37" s="6" t="s">
        <v>85</v>
      </c>
      <c r="E37" s="6" t="str">
        <f t="shared" si="3"/>
        <v>사원</v>
      </c>
      <c r="G37" s="6" t="s">
        <v>109</v>
      </c>
      <c r="H37" s="6" t="s">
        <v>86</v>
      </c>
    </row>
    <row r="38" spans="1:8" x14ac:dyDescent="0.3">
      <c r="A38" s="6" t="s">
        <v>110</v>
      </c>
      <c r="B38" s="6" t="s">
        <v>111</v>
      </c>
      <c r="C38" s="6" t="s">
        <v>56</v>
      </c>
      <c r="D38" s="6" t="s">
        <v>105</v>
      </c>
      <c r="E38" s="6" t="str">
        <f t="shared" si="3"/>
        <v>부장</v>
      </c>
      <c r="G38" s="6" t="s">
        <v>112</v>
      </c>
      <c r="H38" s="6" t="s">
        <v>90</v>
      </c>
    </row>
    <row r="39" spans="1:8" x14ac:dyDescent="0.3">
      <c r="A39" s="6" t="s">
        <v>113</v>
      </c>
      <c r="B39" s="6" t="s">
        <v>114</v>
      </c>
      <c r="C39" s="6" t="s">
        <v>47</v>
      </c>
      <c r="D39" s="6" t="s">
        <v>105</v>
      </c>
      <c r="E39" s="6" t="str">
        <f t="shared" si="3"/>
        <v>대리</v>
      </c>
      <c r="G39" s="6" t="s">
        <v>115</v>
      </c>
      <c r="H39" s="6" t="s">
        <v>96</v>
      </c>
    </row>
  </sheetData>
  <mergeCells count="2">
    <mergeCell ref="A26:D26"/>
    <mergeCell ref="G34:H3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N12" sqref="N12"/>
    </sheetView>
  </sheetViews>
  <sheetFormatPr defaultRowHeight="16.5" outlineLevelRow="3" x14ac:dyDescent="0.3"/>
  <sheetData>
    <row r="1" spans="1:8" ht="20.25" x14ac:dyDescent="0.3">
      <c r="A1" s="35" t="s">
        <v>130</v>
      </c>
      <c r="B1" s="35"/>
      <c r="C1" s="35"/>
      <c r="D1" s="35"/>
      <c r="E1" s="35"/>
      <c r="F1" s="35"/>
      <c r="G1" s="35"/>
      <c r="H1" s="35"/>
    </row>
    <row r="3" spans="1:8" x14ac:dyDescent="0.3">
      <c r="A3" s="6" t="s">
        <v>131</v>
      </c>
      <c r="B3" s="6" t="s">
        <v>38</v>
      </c>
      <c r="C3" s="6" t="s">
        <v>132</v>
      </c>
      <c r="D3" s="6" t="s">
        <v>133</v>
      </c>
      <c r="E3" s="6" t="s">
        <v>134</v>
      </c>
      <c r="F3" s="6" t="s">
        <v>135</v>
      </c>
      <c r="G3" s="6" t="s">
        <v>136</v>
      </c>
      <c r="H3" s="6" t="s">
        <v>137</v>
      </c>
    </row>
    <row r="4" spans="1:8" outlineLevel="3" x14ac:dyDescent="0.3">
      <c r="A4" s="6" t="s">
        <v>139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3">
      <c r="A5" s="6" t="s">
        <v>142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3">
      <c r="A6" s="6" t="s">
        <v>143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3">
      <c r="A7" s="6" t="s">
        <v>145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3">
      <c r="A8" s="6" t="s">
        <v>147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3">
      <c r="A9" s="6" t="s">
        <v>149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3">
      <c r="A10" s="6" t="s">
        <v>152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3">
      <c r="A11" s="6" t="s">
        <v>153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3">
      <c r="A12" s="6" t="s">
        <v>154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3">
      <c r="A13" s="6"/>
      <c r="B13" s="23" t="s">
        <v>261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23" t="s">
        <v>258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138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3">
      <c r="A16" s="6" t="s">
        <v>140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3">
      <c r="A17" s="6" t="s">
        <v>141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3">
      <c r="A18" s="6" t="s">
        <v>144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3">
      <c r="A19" s="6" t="s">
        <v>146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3">
      <c r="A20" s="6" t="s">
        <v>148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3">
      <c r="A21" s="6" t="s">
        <v>150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3">
      <c r="A22" s="6" t="s">
        <v>151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3">
      <c r="A23" s="24"/>
      <c r="B23" s="25" t="s">
        <v>262</v>
      </c>
      <c r="C23" s="24"/>
      <c r="D23" s="24"/>
      <c r="E23" s="24"/>
      <c r="F23" s="24"/>
      <c r="G23" s="24"/>
      <c r="H23" s="24">
        <f>SUBTOTAL(1,H15:H22)</f>
        <v>400.75</v>
      </c>
    </row>
    <row r="24" spans="1:8" outlineLevel="1" x14ac:dyDescent="0.3">
      <c r="A24" s="24"/>
      <c r="B24" s="25" t="s">
        <v>259</v>
      </c>
      <c r="C24" s="24">
        <f>SUBTOTAL(4,C15:C22)</f>
        <v>94</v>
      </c>
      <c r="D24" s="24">
        <f>SUBTOTAL(4,D15:D22)</f>
        <v>97</v>
      </c>
      <c r="E24" s="24">
        <f>SUBTOTAL(4,E15:E22)</f>
        <v>94</v>
      </c>
      <c r="F24" s="24">
        <f>SUBTOTAL(4,F15:F22)</f>
        <v>96</v>
      </c>
      <c r="G24" s="24">
        <f>SUBTOTAL(4,G15:G22)</f>
        <v>95</v>
      </c>
      <c r="H24" s="24"/>
    </row>
    <row r="25" spans="1:8" x14ac:dyDescent="0.3">
      <c r="A25" s="24"/>
      <c r="B25" s="25" t="s">
        <v>263</v>
      </c>
      <c r="C25" s="24"/>
      <c r="D25" s="24"/>
      <c r="E25" s="24"/>
      <c r="F25" s="24"/>
      <c r="G25" s="24"/>
      <c r="H25" s="24">
        <f>SUBTOTAL(1,H4:H22)</f>
        <v>398.41176470588238</v>
      </c>
    </row>
    <row r="26" spans="1:8" x14ac:dyDescent="0.3">
      <c r="A26" s="24"/>
      <c r="B26" s="25" t="s">
        <v>260</v>
      </c>
      <c r="C26" s="24">
        <f>SUBTOTAL(4,C4:C22)</f>
        <v>94</v>
      </c>
      <c r="D26" s="24">
        <f>SUBTOTAL(4,D4:D22)</f>
        <v>97</v>
      </c>
      <c r="E26" s="24">
        <f>SUBTOTAL(4,E4:E22)</f>
        <v>94</v>
      </c>
      <c r="F26" s="24">
        <f>SUBTOTAL(4,F4:F22)</f>
        <v>96</v>
      </c>
      <c r="G26" s="24">
        <f>SUBTOTAL(4,G4:G22)</f>
        <v>95</v>
      </c>
      <c r="H26" s="24"/>
    </row>
  </sheetData>
  <sortState ref="A4:H20">
    <sortCondition ref="B4:B20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3" workbookViewId="0">
      <selection activeCell="A19" sqref="A19"/>
    </sheetView>
  </sheetViews>
  <sheetFormatPr defaultRowHeight="16.5" x14ac:dyDescent="0.3"/>
  <cols>
    <col min="1" max="1" width="9.375" customWidth="1"/>
    <col min="2" max="3" width="14.5" customWidth="1"/>
    <col min="4" max="5" width="18" customWidth="1"/>
    <col min="6" max="8" width="14.5" customWidth="1"/>
    <col min="9" max="13" width="14.5" bestFit="1" customWidth="1"/>
    <col min="14" max="15" width="18" bestFit="1" customWidth="1"/>
  </cols>
  <sheetData>
    <row r="1" spans="1:6" ht="20.25" x14ac:dyDescent="0.3">
      <c r="A1" s="35" t="s">
        <v>155</v>
      </c>
      <c r="B1" s="35"/>
      <c r="C1" s="35"/>
      <c r="D1" s="35"/>
      <c r="E1" s="35"/>
      <c r="F1" s="35"/>
    </row>
    <row r="3" spans="1:6" x14ac:dyDescent="0.3">
      <c r="A3" s="6" t="s">
        <v>156</v>
      </c>
      <c r="B3" s="6" t="s">
        <v>157</v>
      </c>
      <c r="C3" s="6" t="s">
        <v>158</v>
      </c>
      <c r="D3" s="6" t="s">
        <v>159</v>
      </c>
      <c r="E3" s="6" t="s">
        <v>160</v>
      </c>
      <c r="F3" s="6" t="s">
        <v>161</v>
      </c>
    </row>
    <row r="4" spans="1:6" x14ac:dyDescent="0.3">
      <c r="A4" s="6" t="s">
        <v>162</v>
      </c>
      <c r="B4" s="6" t="s">
        <v>163</v>
      </c>
      <c r="C4" s="6" t="s">
        <v>164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165</v>
      </c>
      <c r="B5" s="6" t="s">
        <v>163</v>
      </c>
      <c r="C5" s="6" t="s">
        <v>164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166</v>
      </c>
      <c r="B6" s="6" t="s">
        <v>163</v>
      </c>
      <c r="C6" s="6" t="s">
        <v>164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167</v>
      </c>
      <c r="B7" s="6" t="s">
        <v>168</v>
      </c>
      <c r="C7" s="6" t="s">
        <v>169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170</v>
      </c>
      <c r="B8" s="6" t="s">
        <v>168</v>
      </c>
      <c r="C8" s="6" t="s">
        <v>169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171</v>
      </c>
      <c r="B9" s="6" t="s">
        <v>168</v>
      </c>
      <c r="C9" s="6" t="s">
        <v>169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172</v>
      </c>
      <c r="B10" s="6" t="s">
        <v>173</v>
      </c>
      <c r="C10" s="6" t="s">
        <v>174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175</v>
      </c>
      <c r="B11" s="6" t="s">
        <v>173</v>
      </c>
      <c r="C11" s="6" t="s">
        <v>174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176</v>
      </c>
      <c r="B12" s="6" t="s">
        <v>173</v>
      </c>
      <c r="C12" s="6" t="s">
        <v>174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177</v>
      </c>
      <c r="B13" s="6" t="s">
        <v>178</v>
      </c>
      <c r="C13" s="6" t="s">
        <v>179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180</v>
      </c>
      <c r="B14" s="6" t="s">
        <v>181</v>
      </c>
      <c r="C14" s="6" t="s">
        <v>179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182</v>
      </c>
      <c r="B15" s="6" t="s">
        <v>183</v>
      </c>
      <c r="C15" s="6" t="s">
        <v>179</v>
      </c>
      <c r="D15" s="8">
        <v>320000000</v>
      </c>
      <c r="E15" s="8">
        <v>6700000</v>
      </c>
      <c r="F15" s="8">
        <v>2900000</v>
      </c>
    </row>
    <row r="19" spans="1:5" x14ac:dyDescent="0.3">
      <c r="A19" s="26" t="s">
        <v>158</v>
      </c>
      <c r="B19" t="s">
        <v>164</v>
      </c>
    </row>
    <row r="21" spans="1:5" x14ac:dyDescent="0.3">
      <c r="B21" s="26" t="s">
        <v>157</v>
      </c>
      <c r="C21" s="26" t="s">
        <v>269</v>
      </c>
    </row>
    <row r="22" spans="1:5" x14ac:dyDescent="0.3">
      <c r="B22" t="s">
        <v>163</v>
      </c>
      <c r="D22" t="s">
        <v>265</v>
      </c>
      <c r="E22" t="s">
        <v>267</v>
      </c>
    </row>
    <row r="23" spans="1:5" x14ac:dyDescent="0.3">
      <c r="A23" s="26" t="s">
        <v>156</v>
      </c>
      <c r="B23" t="s">
        <v>266</v>
      </c>
      <c r="C23" t="s">
        <v>268</v>
      </c>
    </row>
    <row r="24" spans="1:5" x14ac:dyDescent="0.3">
      <c r="A24" t="s">
        <v>162</v>
      </c>
      <c r="B24" s="27">
        <v>3200000</v>
      </c>
      <c r="C24" s="27">
        <v>1400000</v>
      </c>
      <c r="D24" s="27">
        <v>3200000</v>
      </c>
      <c r="E24" s="27">
        <v>1400000</v>
      </c>
    </row>
    <row r="25" spans="1:5" x14ac:dyDescent="0.3">
      <c r="A25" t="s">
        <v>165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3">
      <c r="A26" t="s">
        <v>166</v>
      </c>
      <c r="B26" s="27">
        <v>3400000</v>
      </c>
      <c r="C26" s="27">
        <v>1400000</v>
      </c>
      <c r="D26" s="27">
        <v>3400000</v>
      </c>
      <c r="E26" s="27">
        <v>1400000</v>
      </c>
    </row>
    <row r="27" spans="1:5" x14ac:dyDescent="0.3">
      <c r="A27" t="s">
        <v>264</v>
      </c>
      <c r="B27" s="27">
        <v>3466666.6666666665</v>
      </c>
      <c r="C27" s="27">
        <v>1466666.6666666667</v>
      </c>
      <c r="D27" s="27">
        <v>3466666.6666666665</v>
      </c>
      <c r="E27" s="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J15" sqref="J15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35" t="s">
        <v>184</v>
      </c>
      <c r="B1" s="35"/>
      <c r="C1" s="35"/>
      <c r="D1" s="35"/>
      <c r="E1" s="35"/>
    </row>
    <row r="3" spans="1:5" x14ac:dyDescent="0.3">
      <c r="A3" s="6" t="s">
        <v>185</v>
      </c>
      <c r="B3" s="6" t="s">
        <v>186</v>
      </c>
      <c r="C3" s="6" t="s">
        <v>187</v>
      </c>
      <c r="D3" s="6" t="s">
        <v>188</v>
      </c>
      <c r="E3" s="6" t="s">
        <v>189</v>
      </c>
    </row>
    <row r="4" spans="1:5" x14ac:dyDescent="0.3">
      <c r="A4" s="6" t="s">
        <v>190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3">
      <c r="A5" s="6" t="s">
        <v>191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3">
      <c r="A6" s="6" t="s">
        <v>192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3">
      <c r="A7" s="6" t="s">
        <v>193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3">
      <c r="A8" s="6" t="s">
        <v>194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3">
      <c r="A9" s="6" t="s">
        <v>195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3">
      <c r="A10" s="6" t="s">
        <v>196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3">
      <c r="A11" s="6" t="s">
        <v>197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3">
      <c r="A12" s="6" t="s">
        <v>198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3">
      <c r="A13" s="6" t="s">
        <v>199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Q20" sqref="Q20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35" t="s">
        <v>200</v>
      </c>
      <c r="B1" s="35"/>
      <c r="C1" s="35"/>
      <c r="D1" s="35"/>
      <c r="E1" s="35"/>
    </row>
    <row r="3" spans="1:5" x14ac:dyDescent="0.3">
      <c r="A3" s="6" t="s">
        <v>201</v>
      </c>
      <c r="B3" s="6" t="s">
        <v>202</v>
      </c>
      <c r="C3" s="6" t="s">
        <v>203</v>
      </c>
      <c r="D3" s="6" t="s">
        <v>204</v>
      </c>
      <c r="E3" s="6" t="s">
        <v>205</v>
      </c>
    </row>
    <row r="4" spans="1:5" x14ac:dyDescent="0.3">
      <c r="A4" s="6" t="s">
        <v>206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207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208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209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210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master</cp:lastModifiedBy>
  <dcterms:created xsi:type="dcterms:W3CDTF">2023-04-27T08:01:32Z</dcterms:created>
  <dcterms:modified xsi:type="dcterms:W3CDTF">2024-12-10T03:15:20Z</dcterms:modified>
</cp:coreProperties>
</file>