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544357A-ABFD-480F-A2AA-BE0463C33BEE}" xr6:coauthVersionLast="47" xr6:coauthVersionMax="47" xr10:uidLastSave="{00000000-0000-0000-0000-000000000000}"/>
  <bookViews>
    <workbookView xWindow="-108" yWindow="-108" windowWidth="23256" windowHeight="12576" firstSheet="1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8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9" i="4"/>
  <c r="E10" i="4"/>
  <c r="E11" i="4"/>
  <c r="E12" i="4"/>
  <c r="E6" i="4"/>
  <c r="E7" i="4"/>
  <c r="E8" i="4"/>
  <c r="E5" i="4"/>
  <c r="E4" i="4"/>
  <c r="E3" i="4"/>
  <c r="E5" i="7"/>
  <c r="E6" i="7"/>
  <c r="E7" i="7"/>
  <c r="E8" i="7"/>
  <c r="E9" i="7"/>
  <c r="E10" i="7"/>
  <c r="E11" i="7"/>
  <c r="E12" i="7"/>
  <c r="E13" i="7"/>
  <c r="E4" i="7"/>
  <c r="G26" i="5"/>
  <c r="G24" i="5"/>
  <c r="F24" i="5"/>
  <c r="E24" i="5"/>
  <c r="D24" i="5"/>
  <c r="C24" i="5"/>
  <c r="G14" i="5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4" i="5"/>
  <c r="H16" i="5"/>
  <c r="H17" i="5"/>
  <c r="H23" i="5" s="1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<sst xmlns="http://schemas.openxmlformats.org/spreadsheetml/2006/main" count="347" uniqueCount="263">
  <si>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</si>
  <si>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</si>
  <si>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</si>
  <si>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</si>
  <si>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</si>
  <si>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</si>
  <si>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</si>
  <si>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</si>
  <si>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</si>
  <si>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</si>
  <si>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</si>
  <si>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</si>
  <si>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</si>
  <si>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</si>
  <si>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</si>
  <si>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</si>
  <si>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</si>
  <si>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</si>
  <si>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</si>
  <si>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</si>
  <si>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</si>
  <si>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</si>
  <si>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</si>
  <si>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</si>
  <si>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</si>
  <si>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</si>
  <si>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</si>
  <si>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</si>
  <si>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</si>
  <si>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</si>
  <si>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</si>
  <si>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</si>
  <si>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</si>
  <si>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</si>
  <si>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</si>
  <si>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</si>
  <si>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</si>
  <si>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</si>
  <si>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</si>
  <si>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</si>
  <si>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</si>
  <si>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</si>
  <si>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</si>
  <si>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</si>
  <si>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</si>
  <si>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</si>
  <si>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</si>
  <si>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</si>
  <si>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</si>
  <si>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</si>
  <si>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</si>
  <si>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</si>
  <si>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</si>
  <si>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</si>
  <si>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</si>
  <si>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</si>
  <si>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</si>
  <si>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</si>
  <si>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</si>
  <si>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</si>
  <si>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</si>
  <si>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</si>
  <si>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</si>
  <si>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</si>
  <si>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</si>
  <si>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</si>
  <si>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</si>
  <si>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</si>
  <si>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</si>
  <si>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</si>
  <si>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</si>
  <si>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</si>
  <si>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</si>
  <si>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</si>
  <si>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</si>
  <si>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</si>
  <si>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</si>
  <si>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</si>
  <si>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</si>
  <si>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</si>
  <si>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</si>
  <si>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</si>
  <si>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</si>
  <si>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</si>
  <si>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</si>
  <si>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</si>
  <si>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</si>
  <si>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</si>
  <si>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</si>
  <si>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</si>
  <si>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</si>
  <si>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</si>
  <si>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</si>
  <si>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</si>
  <si>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</si>
  <si>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</si>
  <si>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</si>
  <si>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</si>
  <si>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</si>
  <si>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</si>
  <si>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</si>
  <si>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</si>
  <si>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</si>
  <si>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</si>
  <si>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</si>
  <si>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</si>
  <si>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</si>
  <si>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</si>
  <si>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</si>
  <si>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</si>
  <si>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</si>
  <si>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</si>
  <si>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</si>
  <si>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</si>
  <si>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</si>
  <si>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</si>
  <si>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</si>
  <si>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</si>
  <si>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</si>
  <si>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</si>
  <si>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</si>
  <si>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</si>
  <si>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</si>
  <si>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</si>
  <si>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</si>
  <si>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</si>
  <si>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</si>
  <si>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</si>
  <si>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</si>
  <si>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</si>
  <si>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</si>
  <si>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</si>
  <si>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</si>
  <si>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</si>
  <si>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</si>
  <si>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</si>
  <si>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</si>
  <si>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</si>
  <si>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</si>
  <si>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</si>
  <si>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</si>
  <si>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</si>
  <si>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</si>
  <si>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</si>
  <si>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</si>
  <si>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</si>
  <si>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</si>
  <si>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</si>
  <si>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</si>
  <si>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</si>
  <si>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</si>
  <si>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</si>
  <si>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</si>
  <si>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</si>
  <si>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</si>
  <si>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</si>
  <si>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</si>
  <si>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</si>
  <si>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</si>
  <si>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</si>
  <si>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</si>
  <si>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</si>
  <si>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</si>
  <si>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</si>
  <si>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</si>
  <si>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</si>
  <si>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</si>
  <si>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</si>
  <si>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</si>
  <si>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</si>
  <si>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</si>
  <si>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</si>
  <si>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</si>
  <si>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</si>
  <si>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</si>
  <si>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</si>
  <si>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</si>
  <si>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</si>
  <si>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</si>
  <si>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</si>
  <si>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</si>
  <si>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</si>
  <si>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</si>
  <si>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</si>
  <si>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</si>
  <si>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</si>
  <si>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</si>
  <si>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</si>
  <si>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</si>
  <si>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</si>
  <si>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</si>
  <si>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</si>
  <si>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</si>
  <si>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</si>
  <si>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</si>
  <si>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</si>
  <si>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</si>
  <si>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</si>
  <si>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</si>
  <si>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</si>
  <si>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</si>
  <si>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</si>
  <si>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</si>
  <si>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</si>
  <si>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</si>
  <si>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</si>
  <si>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</si>
  <si>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</si>
  <si>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</si>
  <si>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</si>
  <si>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</si>
  <si>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</si>
  <si>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CMK-06</t>
    <phoneticPr fontId="1" type="noConversion"/>
  </si>
  <si>
    <t>CMK-99</t>
    <phoneticPr fontId="1" type="noConversion"/>
  </si>
  <si>
    <t>CMK-53</t>
    <phoneticPr fontId="1" type="noConversion"/>
  </si>
  <si>
    <t>CMK-22</t>
    <phoneticPr fontId="1" type="noConversion"/>
  </si>
  <si>
    <t>CMK-93</t>
    <phoneticPr fontId="1" type="noConversion"/>
  </si>
  <si>
    <t>CMK-01</t>
    <phoneticPr fontId="1" type="noConversion"/>
  </si>
  <si>
    <t>제품코드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</si>
  <si>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</si>
  <si>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</si>
  <si>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</si>
  <si>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</si>
  <si>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</si>
  <si>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황진선</t>
    <phoneticPr fontId="1" type="noConversion"/>
  </si>
  <si>
    <t>최민경</t>
    <phoneticPr fontId="1" type="noConversion"/>
  </si>
  <si>
    <t>김종민</t>
    <phoneticPr fontId="1" type="noConversion"/>
  </si>
  <si>
    <t>임선욱</t>
    <phoneticPr fontId="1" type="noConversion"/>
  </si>
  <si>
    <t>이다해</t>
    <phoneticPr fontId="1" type="noConversion"/>
  </si>
  <si>
    <t>김한호</t>
    <phoneticPr fontId="1" type="noConversion"/>
  </si>
  <si>
    <t>담당자</t>
    <phoneticPr fontId="1" type="noConversion"/>
  </si>
  <si>
    <t>거래량</t>
    <phoneticPr fontId="1" type="noConversion"/>
  </si>
  <si>
    <t>일반</t>
    <phoneticPr fontId="1" type="noConversion"/>
  </si>
  <si>
    <t>우수</t>
    <phoneticPr fontId="1" type="noConversion"/>
  </si>
  <si>
    <t>신규</t>
    <phoneticPr fontId="1" type="noConversion"/>
  </si>
  <si>
    <t>비고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</si>
  <si>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</si>
  <si>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</si>
  <si>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</si>
  <si>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</si>
  <si>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</si>
  <si>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</si>
  <si>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</si>
  <si>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</si>
  <si>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</si>
  <si>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</si>
  <si>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</si>
  <si>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</si>
  <si>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</si>
  <si>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</si>
  <si>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</si>
  <si>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</si>
  <si>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</si>
  <si>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</si>
  <si>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</si>
  <si>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</si>
  <si>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</si>
  <si>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</si>
  <si>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값</t>
  </si>
  <si>
    <t>전체 평균 : 임대료</t>
  </si>
  <si>
    <t>평균 : 임대료</t>
  </si>
  <si>
    <t>전체 평균 : 관리비</t>
  </si>
  <si>
    <t>평균 : 관리비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</si>
</sst>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82-4DC5-AE9A-C340A0DCF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2197720"/>
        <c:axId val="472200888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472200888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2197720"/>
        <c:crosses val="max"/>
        <c:crossBetween val="between"/>
        <c:majorUnit val="2000000"/>
      </c:valAx>
      <c:catAx>
        <c:axId val="472197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220088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662940</xdr:colOff>
          <xdr:row>3</xdr:row>
          <xdr:rowOff>213360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7620</xdr:colOff>
      <xdr:row>5</xdr:row>
      <xdr:rowOff>213360</xdr:rowOff>
    </xdr:from>
    <xdr:to>
      <xdr:col>7</xdr:col>
      <xdr:colOff>662940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35B8A3AC-BCF9-0F1A-3A37-3FEDED808975}"/>
            </a:ext>
          </a:extLst>
        </xdr:cNvPr>
        <xdr:cNvSpPr/>
      </xdr:nvSpPr>
      <xdr:spPr>
        <a:xfrm>
          <a:off x="4526280" y="1363980"/>
          <a:ext cx="1325880" cy="44958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30.872172916665" createdVersion="8" refreshedVersion="8" minRefreshableVersion="3" recordCount="12" xr:uid="{5FEA015C-8C18-47C0-8DC4-8891EF9DECBE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656EF5-5A72-4357-9E0A-05ED09067207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6A075D-2674-4A12-BB1B-ACD18B117D82}" name="표1" displayName="표1" ref="A3:H25" totalsRowShown="0" headerRowDxfId="0" dataDxfId="1" headerRowBorderDxfId="10" tableBorderDxfId="11">
  <autoFilter ref="A3:H25" xr:uid="{806A075D-2674-4A12-BB1B-ACD18B117D82}"/>
  <tableColumns count="8">
    <tableColumn id="1" xr3:uid="{D8AC22D8-EF52-4BB6-AFE7-3E652D246BC4}" name="성명" dataDxfId="9"/>
    <tableColumn id="2" xr3:uid="{78B3C7C2-BA73-4825-8C59-4831205AF420}" name="성별" dataDxfId="8"/>
    <tableColumn id="3" xr3:uid="{628AFB0D-390F-44C0-96B6-95951B5CA493}" name="국어" dataDxfId="7"/>
    <tableColumn id="4" xr3:uid="{C2841ECD-C454-4623-906D-9AA2CAB6EEF8}" name="영어" dataDxfId="6"/>
    <tableColumn id="5" xr3:uid="{1B26DD1F-8B84-4B36-9E1E-06C6FE1C2F56}" name="수학" dataDxfId="5"/>
    <tableColumn id="6" xr3:uid="{59229A5F-B5A8-441C-B71A-608CF633B4A7}" name="과학" dataDxfId="4"/>
    <tableColumn id="7" xr3:uid="{4B6784C7-B0C4-4855-A66E-288A64D75847}" name="사회" dataDxfId="3"/>
    <tableColumn id="8" xr3:uid="{75171517-5064-439D-8243-BEFC9DFEF9AD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3" sqref="F3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205</v>
      </c>
      <c r="B3" s="1" t="s">
        <v>218</v>
      </c>
      <c r="C3" s="1" t="s">
        <v>219</v>
      </c>
      <c r="D3" s="1" t="s">
        <v>230</v>
      </c>
      <c r="E3" s="1" t="s">
        <v>231</v>
      </c>
      <c r="F3" s="1" t="s">
        <v>235</v>
      </c>
    </row>
    <row r="4" spans="1:6" x14ac:dyDescent="0.4">
      <c r="A4" s="1" t="s">
        <v>206</v>
      </c>
      <c r="B4" s="1" t="s">
        <v>217</v>
      </c>
      <c r="C4" s="1" t="s">
        <v>220</v>
      </c>
      <c r="D4" s="1" t="s">
        <v>229</v>
      </c>
      <c r="E4" s="2">
        <v>1500</v>
      </c>
      <c r="F4" s="1" t="s">
        <v>233</v>
      </c>
    </row>
    <row r="5" spans="1:6" x14ac:dyDescent="0.4">
      <c r="A5" s="1" t="s">
        <v>207</v>
      </c>
      <c r="B5" s="1" t="s">
        <v>216</v>
      </c>
      <c r="C5" s="1" t="s">
        <v>221</v>
      </c>
      <c r="D5" s="1" t="s">
        <v>228</v>
      </c>
      <c r="E5" s="2">
        <v>2000</v>
      </c>
      <c r="F5" s="1" t="s">
        <v>232</v>
      </c>
    </row>
    <row r="6" spans="1:6" x14ac:dyDescent="0.4">
      <c r="A6" s="1" t="s">
        <v>208</v>
      </c>
      <c r="B6" s="1" t="s">
        <v>215</v>
      </c>
      <c r="C6" s="1" t="s">
        <v>222</v>
      </c>
      <c r="D6" s="1" t="s">
        <v>227</v>
      </c>
      <c r="E6" s="2">
        <v>3520</v>
      </c>
      <c r="F6" s="1" t="s">
        <v>232</v>
      </c>
    </row>
    <row r="7" spans="1:6" x14ac:dyDescent="0.4">
      <c r="A7" s="1" t="s">
        <v>209</v>
      </c>
      <c r="B7" s="1" t="s">
        <v>214</v>
      </c>
      <c r="C7" s="1" t="s">
        <v>223</v>
      </c>
      <c r="D7" s="1" t="s">
        <v>226</v>
      </c>
      <c r="E7" s="2">
        <v>1000</v>
      </c>
      <c r="F7" s="1" t="s">
        <v>234</v>
      </c>
    </row>
    <row r="8" spans="1:6" x14ac:dyDescent="0.4">
      <c r="A8" s="1" t="s">
        <v>210</v>
      </c>
      <c r="B8" s="1" t="s">
        <v>213</v>
      </c>
      <c r="C8" s="1" t="s">
        <v>220</v>
      </c>
      <c r="D8" s="1" t="s">
        <v>225</v>
      </c>
      <c r="E8" s="2">
        <v>800</v>
      </c>
      <c r="F8" s="1" t="s">
        <v>233</v>
      </c>
    </row>
    <row r="9" spans="1:6" x14ac:dyDescent="0.4">
      <c r="A9" s="1" t="s">
        <v>211</v>
      </c>
      <c r="B9" s="1" t="s">
        <v>212</v>
      </c>
      <c r="C9" s="1" t="s">
        <v>222</v>
      </c>
      <c r="D9" s="1" t="s">
        <v>224</v>
      </c>
      <c r="E9" s="2">
        <v>950</v>
      </c>
      <c r="F9" s="1" t="s">
        <v>232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J9" sqref="J9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8" t="s">
        <v>89</v>
      </c>
      <c r="B1" s="18"/>
      <c r="C1" s="18"/>
      <c r="D1" s="18"/>
      <c r="E1" s="18"/>
      <c r="F1" s="18"/>
      <c r="G1" s="18"/>
    </row>
    <row r="2" spans="1:7" ht="18.600000000000001" thickTop="1" thickBot="1" x14ac:dyDescent="0.45"/>
    <row r="3" spans="1:7" x14ac:dyDescent="0.4">
      <c r="A3" s="21" t="s">
        <v>90</v>
      </c>
      <c r="B3" s="22" t="s">
        <v>91</v>
      </c>
      <c r="C3" s="22" t="s">
        <v>92</v>
      </c>
      <c r="D3" s="22" t="s">
        <v>93</v>
      </c>
      <c r="E3" s="22" t="s">
        <v>94</v>
      </c>
      <c r="F3" s="22" t="s">
        <v>236</v>
      </c>
      <c r="G3" s="23" t="s">
        <v>95</v>
      </c>
    </row>
    <row r="4" spans="1:7" x14ac:dyDescent="0.4">
      <c r="A4" s="24" t="s">
        <v>96</v>
      </c>
      <c r="B4" s="19">
        <v>45874</v>
      </c>
      <c r="C4" s="6" t="s">
        <v>97</v>
      </c>
      <c r="D4" s="20">
        <v>1200</v>
      </c>
      <c r="E4" s="20">
        <v>1500</v>
      </c>
      <c r="F4" s="20">
        <v>1435</v>
      </c>
      <c r="G4" s="25">
        <f t="shared" ref="G4:G15" si="0">F4/E4</f>
        <v>0.95666666666666667</v>
      </c>
    </row>
    <row r="5" spans="1:7" x14ac:dyDescent="0.4">
      <c r="A5" s="24"/>
      <c r="B5" s="19">
        <v>45874</v>
      </c>
      <c r="C5" s="6" t="s">
        <v>98</v>
      </c>
      <c r="D5" s="20">
        <v>1200</v>
      </c>
      <c r="E5" s="20">
        <v>1500</v>
      </c>
      <c r="F5" s="20">
        <v>1518</v>
      </c>
      <c r="G5" s="25">
        <f t="shared" si="0"/>
        <v>1.012</v>
      </c>
    </row>
    <row r="6" spans="1:7" x14ac:dyDescent="0.4">
      <c r="A6" s="24"/>
      <c r="B6" s="19">
        <v>45874</v>
      </c>
      <c r="C6" s="6" t="s">
        <v>99</v>
      </c>
      <c r="D6" s="20">
        <v>2000</v>
      </c>
      <c r="E6" s="20">
        <v>1200</v>
      </c>
      <c r="F6" s="20">
        <v>1352</v>
      </c>
      <c r="G6" s="25">
        <f t="shared" si="0"/>
        <v>1.1266666666666667</v>
      </c>
    </row>
    <row r="7" spans="1:7" x14ac:dyDescent="0.4">
      <c r="A7" s="24" t="s">
        <v>100</v>
      </c>
      <c r="B7" s="19">
        <v>45875</v>
      </c>
      <c r="C7" s="6" t="s">
        <v>97</v>
      </c>
      <c r="D7" s="20">
        <v>2500</v>
      </c>
      <c r="E7" s="20">
        <v>1000</v>
      </c>
      <c r="F7" s="20">
        <v>1240</v>
      </c>
      <c r="G7" s="25">
        <f t="shared" si="0"/>
        <v>1.24</v>
      </c>
    </row>
    <row r="8" spans="1:7" x14ac:dyDescent="0.4">
      <c r="A8" s="24"/>
      <c r="B8" s="19">
        <v>45875</v>
      </c>
      <c r="C8" s="6" t="s">
        <v>98</v>
      </c>
      <c r="D8" s="20">
        <v>3000</v>
      </c>
      <c r="E8" s="20">
        <v>800</v>
      </c>
      <c r="F8" s="20">
        <v>786</v>
      </c>
      <c r="G8" s="25">
        <f t="shared" si="0"/>
        <v>0.98250000000000004</v>
      </c>
    </row>
    <row r="9" spans="1:7" x14ac:dyDescent="0.4">
      <c r="A9" s="24"/>
      <c r="B9" s="19">
        <v>45875</v>
      </c>
      <c r="C9" s="6" t="s">
        <v>99</v>
      </c>
      <c r="D9" s="20">
        <v>1800</v>
      </c>
      <c r="E9" s="20">
        <v>1400</v>
      </c>
      <c r="F9" s="20">
        <v>1385</v>
      </c>
      <c r="G9" s="25">
        <f t="shared" si="0"/>
        <v>0.98928571428571432</v>
      </c>
    </row>
    <row r="10" spans="1:7" x14ac:dyDescent="0.4">
      <c r="A10" s="24" t="s">
        <v>101</v>
      </c>
      <c r="B10" s="19">
        <v>45876</v>
      </c>
      <c r="C10" s="6" t="s">
        <v>97</v>
      </c>
      <c r="D10" s="20">
        <v>1500</v>
      </c>
      <c r="E10" s="20">
        <v>1300</v>
      </c>
      <c r="F10" s="20">
        <v>1389</v>
      </c>
      <c r="G10" s="25">
        <f t="shared" si="0"/>
        <v>1.0684615384615384</v>
      </c>
    </row>
    <row r="11" spans="1:7" x14ac:dyDescent="0.4">
      <c r="A11" s="24"/>
      <c r="B11" s="19">
        <v>45876</v>
      </c>
      <c r="C11" s="6" t="s">
        <v>98</v>
      </c>
      <c r="D11" s="20">
        <v>1150</v>
      </c>
      <c r="E11" s="20">
        <v>1600</v>
      </c>
      <c r="F11" s="20">
        <v>1579</v>
      </c>
      <c r="G11" s="25">
        <f t="shared" si="0"/>
        <v>0.98687499999999995</v>
      </c>
    </row>
    <row r="12" spans="1:7" x14ac:dyDescent="0.4">
      <c r="A12" s="24"/>
      <c r="B12" s="19">
        <v>45876</v>
      </c>
      <c r="C12" s="6" t="s">
        <v>99</v>
      </c>
      <c r="D12" s="20">
        <v>1000</v>
      </c>
      <c r="E12" s="20">
        <v>2000</v>
      </c>
      <c r="F12" s="20">
        <v>2168</v>
      </c>
      <c r="G12" s="25">
        <f t="shared" si="0"/>
        <v>1.0840000000000001</v>
      </c>
    </row>
    <row r="13" spans="1:7" x14ac:dyDescent="0.4">
      <c r="A13" s="24" t="s">
        <v>102</v>
      </c>
      <c r="B13" s="19">
        <v>45877</v>
      </c>
      <c r="C13" s="6" t="s">
        <v>97</v>
      </c>
      <c r="D13" s="20">
        <v>950</v>
      </c>
      <c r="E13" s="20">
        <v>2500</v>
      </c>
      <c r="F13" s="20">
        <v>2579</v>
      </c>
      <c r="G13" s="25">
        <f t="shared" si="0"/>
        <v>1.0316000000000001</v>
      </c>
    </row>
    <row r="14" spans="1:7" x14ac:dyDescent="0.4">
      <c r="A14" s="24"/>
      <c r="B14" s="19">
        <v>45877</v>
      </c>
      <c r="C14" s="6" t="s">
        <v>98</v>
      </c>
      <c r="D14" s="20">
        <v>1100</v>
      </c>
      <c r="E14" s="20">
        <v>1600</v>
      </c>
      <c r="F14" s="20">
        <v>1589</v>
      </c>
      <c r="G14" s="25">
        <f t="shared" si="0"/>
        <v>0.99312500000000004</v>
      </c>
    </row>
    <row r="15" spans="1:7" ht="18" thickBot="1" x14ac:dyDescent="0.45">
      <c r="A15" s="26"/>
      <c r="B15" s="27">
        <v>45877</v>
      </c>
      <c r="C15" s="28" t="s">
        <v>99</v>
      </c>
      <c r="D15" s="29">
        <v>3200</v>
      </c>
      <c r="E15" s="29">
        <v>800</v>
      </c>
      <c r="F15" s="29">
        <v>872</v>
      </c>
      <c r="G15" s="30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237</v>
      </c>
      <c r="C4" t="s">
        <v>238</v>
      </c>
      <c r="D4" t="s">
        <v>239</v>
      </c>
      <c r="E4" t="s">
        <v>240</v>
      </c>
    </row>
    <row r="5" spans="2:5" x14ac:dyDescent="0.4">
      <c r="B5" t="s">
        <v>241</v>
      </c>
      <c r="C5">
        <v>1500</v>
      </c>
      <c r="D5">
        <v>1384</v>
      </c>
      <c r="E5" s="31">
        <v>0.92</v>
      </c>
    </row>
    <row r="6" spans="2:5" x14ac:dyDescent="0.4">
      <c r="B6" t="s">
        <v>242</v>
      </c>
      <c r="C6">
        <v>1600</v>
      </c>
      <c r="D6">
        <v>1544</v>
      </c>
      <c r="E6" s="31">
        <v>0.97</v>
      </c>
    </row>
    <row r="7" spans="2:5" x14ac:dyDescent="0.4">
      <c r="B7" t="s">
        <v>243</v>
      </c>
      <c r="C7">
        <v>2000</v>
      </c>
      <c r="D7">
        <v>1423</v>
      </c>
      <c r="E7" s="31">
        <v>0.71</v>
      </c>
    </row>
    <row r="8" spans="2:5" x14ac:dyDescent="0.4">
      <c r="B8" t="s">
        <v>244</v>
      </c>
      <c r="C8">
        <v>1500</v>
      </c>
      <c r="D8">
        <v>1221</v>
      </c>
      <c r="E8" s="31">
        <v>0.81</v>
      </c>
    </row>
    <row r="9" spans="2:5" x14ac:dyDescent="0.4">
      <c r="B9" t="s">
        <v>245</v>
      </c>
      <c r="C9">
        <v>1200</v>
      </c>
      <c r="D9">
        <v>1095</v>
      </c>
      <c r="E9" s="31">
        <v>0.91</v>
      </c>
    </row>
    <row r="10" spans="2:5" x14ac:dyDescent="0.4">
      <c r="B10" t="s">
        <v>246</v>
      </c>
      <c r="C10">
        <v>1000</v>
      </c>
      <c r="D10">
        <v>912</v>
      </c>
      <c r="E10" s="31">
        <v>0.91</v>
      </c>
    </row>
    <row r="11" spans="2:5" x14ac:dyDescent="0.4">
      <c r="B11" t="s">
        <v>247</v>
      </c>
      <c r="C11">
        <v>1200</v>
      </c>
      <c r="D11">
        <v>965</v>
      </c>
      <c r="E11" s="31">
        <v>0.8</v>
      </c>
    </row>
    <row r="12" spans="2:5" x14ac:dyDescent="0.4">
      <c r="B12" t="s">
        <v>248</v>
      </c>
      <c r="C12">
        <v>1000</v>
      </c>
      <c r="D12">
        <v>769</v>
      </c>
      <c r="E12" s="31">
        <v>0.77</v>
      </c>
    </row>
    <row r="13" spans="2:5" x14ac:dyDescent="0.4">
      <c r="B13" t="s">
        <v>249</v>
      </c>
      <c r="C13">
        <v>1500</v>
      </c>
      <c r="D13">
        <v>1426</v>
      </c>
      <c r="E13" s="31">
        <v>0.95</v>
      </c>
    </row>
    <row r="14" spans="2:5" x14ac:dyDescent="0.4">
      <c r="B14" t="s">
        <v>250</v>
      </c>
      <c r="C14">
        <v>1800</v>
      </c>
      <c r="D14">
        <v>1698</v>
      </c>
      <c r="E14" s="3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abSelected="1" topLeftCell="A17" workbookViewId="0">
      <selection activeCell="D30" sqref="D30:E39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 "저체중", IF(D3/POWER(C3,2)&lt;25, "정상", 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 J3&gt;=70), "합격", " ")</f>
        <v xml:space="preserve"> </v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>IF(D4/POWER(C4,2)&lt;20, "저체중", IF(D4/POWER(C4,2)&lt;25, "정상", 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0">IF(AND(AVERAGE(H4:I4)&gt;=80, J4&gt;=70), "합격", " ")</f>
        <v xml:space="preserve"> </v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>IF(D5/POWER(C5,2)&lt;20, "저체중", IF(D5/POWER(C5,2)&lt;25, "정상", "비만"))</f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0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>IF(D6/POWER(C6,2)&lt;20, "저체중", IF(D6/POWER(C6,2)&lt;25, "정상", "비만"))</f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0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>IF(D7/POWER(C7,2)&lt;20, "저체중", IF(D7/POWER(C7,2)&lt;25, "정상", "비만"))</f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0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>IF(D8/POWER(C8,2)&lt;20, "저체중", IF(D8/POWER(C8,2)&lt;25, "정상", "비만"))</f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0"/>
        <v xml:space="preserve"> </v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>IF(D9/POWER(C9,2)&lt;20, "저체중", IF(D9/POWER(C9,2)&lt;25, "정상", "비만"))</f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0"/>
        <v xml:space="preserve"> </v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>IF(D10/POWER(C10,2)&lt;20, "저체중", IF(D10/POWER(C10,2)&lt;25, "정상", "비만"))</f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0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>IF(D11/POWER(C11,2)&lt;20, "저체중", IF(D11/POWER(C11,2)&lt;25, "정상", "비만"))</f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0"/>
        <v xml:space="preserve"> </v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>IF(D12/POWER(C12,2)&lt;20, "저체중", IF(D12/POWER(C12,2)&lt;25, "정상", "비만"))</f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0"/>
        <v xml:space="preserve"> </v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39">
        <f>I16*INDEX($M$25:$O$26,2,MATCH(LEFT(H16,2),$M$25:$O$25,0))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39">
        <f t="shared" ref="J17:J26" si="1">I17*INDEX($M$25:$O$26,2,MATCH(LEFT(H17,2),$M$25:$O$25,0))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39">
        <f t="shared" si="1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39">
        <f t="shared" si="1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39">
        <f t="shared" si="1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39">
        <f t="shared" si="1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39">
        <f t="shared" si="1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39">
        <f t="shared" si="1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39">
        <f t="shared" si="1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39">
        <f t="shared" si="1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3" t="s">
        <v>71</v>
      </c>
      <c r="B26" s="14"/>
      <c r="C26" s="14"/>
      <c r="D26" s="15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39">
        <f t="shared" si="1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16" t="s">
        <v>188</v>
      </c>
      <c r="E29" s="16"/>
    </row>
    <row r="30" spans="1:15" x14ac:dyDescent="0.4">
      <c r="A30" s="6" t="s">
        <v>189</v>
      </c>
      <c r="B30" s="6" t="s">
        <v>79</v>
      </c>
      <c r="C30" s="6" t="s">
        <v>47</v>
      </c>
      <c r="D30" s="11" t="str">
        <f>LEFT(A30,4)&amp;"년-"&amp;VLOOKUP(MID(A30,6,1)*1,$G$36:$H$39,2,FALSE)</f>
        <v>2021년-실버</v>
      </c>
      <c r="E30" s="11"/>
    </row>
    <row r="31" spans="1:15" x14ac:dyDescent="0.4">
      <c r="A31" s="6" t="s">
        <v>190</v>
      </c>
      <c r="B31" s="6" t="s">
        <v>80</v>
      </c>
      <c r="C31" s="6" t="s">
        <v>56</v>
      </c>
      <c r="D31" s="11" t="str">
        <f t="shared" ref="D31:D39" si="2">LEFT(A31,4)&amp;"년-"&amp;VLOOKUP(MID(A31,6,1)*1,$G$36:$H$39,2,FALSE)</f>
        <v>2019년-골드</v>
      </c>
      <c r="E31" s="11"/>
    </row>
    <row r="32" spans="1:15" x14ac:dyDescent="0.4">
      <c r="A32" s="6" t="s">
        <v>191</v>
      </c>
      <c r="B32" s="6" t="s">
        <v>81</v>
      </c>
      <c r="C32" s="6" t="s">
        <v>47</v>
      </c>
      <c r="D32" s="11" t="str">
        <f t="shared" si="2"/>
        <v>2023년-브론즈</v>
      </c>
      <c r="E32" s="11"/>
    </row>
    <row r="33" spans="1:8" x14ac:dyDescent="0.4">
      <c r="A33" s="6" t="s">
        <v>192</v>
      </c>
      <c r="B33" s="6" t="s">
        <v>82</v>
      </c>
      <c r="C33" s="6" t="s">
        <v>56</v>
      </c>
      <c r="D33" s="11" t="str">
        <f t="shared" si="2"/>
        <v>2020년-실버</v>
      </c>
      <c r="E33" s="11"/>
    </row>
    <row r="34" spans="1:8" x14ac:dyDescent="0.4">
      <c r="A34" s="6" t="s">
        <v>193</v>
      </c>
      <c r="B34" s="6" t="s">
        <v>83</v>
      </c>
      <c r="C34" s="6" t="s">
        <v>56</v>
      </c>
      <c r="D34" s="11" t="str">
        <f t="shared" si="2"/>
        <v>2024년-브론즈</v>
      </c>
      <c r="E34" s="11"/>
    </row>
    <row r="35" spans="1:8" x14ac:dyDescent="0.4">
      <c r="A35" s="6" t="s">
        <v>194</v>
      </c>
      <c r="B35" s="6" t="s">
        <v>84</v>
      </c>
      <c r="C35" s="6" t="s">
        <v>56</v>
      </c>
      <c r="D35" s="11" t="str">
        <f t="shared" si="2"/>
        <v>2018년-골드</v>
      </c>
      <c r="E35" s="11"/>
      <c r="G35" s="12" t="s">
        <v>195</v>
      </c>
      <c r="H35" s="12"/>
    </row>
    <row r="36" spans="1:8" x14ac:dyDescent="0.4">
      <c r="A36" s="6" t="s">
        <v>196</v>
      </c>
      <c r="B36" s="6" t="s">
        <v>85</v>
      </c>
      <c r="C36" s="6" t="s">
        <v>47</v>
      </c>
      <c r="D36" s="11" t="str">
        <f t="shared" si="2"/>
        <v>2022년-실버</v>
      </c>
      <c r="E36" s="11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11" t="str">
        <f t="shared" si="2"/>
        <v>2021년-브론즈</v>
      </c>
      <c r="E37" s="11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11" t="str">
        <f t="shared" si="2"/>
        <v>2023년-골드</v>
      </c>
      <c r="E38" s="11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11" t="str">
        <f t="shared" si="2"/>
        <v>2020년-브론즈</v>
      </c>
      <c r="E39" s="11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J13" sqref="J13"/>
    </sheetView>
  </sheetViews>
  <sheetFormatPr defaultRowHeight="17.399999999999999" outlineLevelRow="3" x14ac:dyDescent="0.4"/>
  <sheetData>
    <row r="1" spans="1:8" ht="21" x14ac:dyDescent="0.4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4">
      <c r="A3" s="35" t="s">
        <v>104</v>
      </c>
      <c r="B3" s="35" t="s">
        <v>38</v>
      </c>
      <c r="C3" s="35" t="s">
        <v>105</v>
      </c>
      <c r="D3" s="35" t="s">
        <v>106</v>
      </c>
      <c r="E3" s="35" t="s">
        <v>107</v>
      </c>
      <c r="F3" s="35" t="s">
        <v>108</v>
      </c>
      <c r="G3" s="35" t="s">
        <v>109</v>
      </c>
      <c r="H3" s="35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6"/>
      <c r="B13" s="32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32" t="s">
        <v>251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33"/>
      <c r="B23" s="34" t="s">
        <v>255</v>
      </c>
      <c r="C23" s="33"/>
      <c r="D23" s="33"/>
      <c r="E23" s="33"/>
      <c r="F23" s="33"/>
      <c r="G23" s="33"/>
      <c r="H23" s="33">
        <f>SUBTOTAL(1,H15:H22)</f>
        <v>400.75</v>
      </c>
    </row>
    <row r="24" spans="1:8" outlineLevel="1" x14ac:dyDescent="0.4">
      <c r="A24" s="33"/>
      <c r="B24" s="34" t="s">
        <v>252</v>
      </c>
      <c r="C24" s="33">
        <f>SUBTOTAL(4,C15:C22)</f>
        <v>94</v>
      </c>
      <c r="D24" s="33">
        <f>SUBTOTAL(4,D15:D22)</f>
        <v>97</v>
      </c>
      <c r="E24" s="33">
        <f>SUBTOTAL(4,E15:E22)</f>
        <v>94</v>
      </c>
      <c r="F24" s="33">
        <f>SUBTOTAL(4,F15:F22)</f>
        <v>96</v>
      </c>
      <c r="G24" s="33">
        <f>SUBTOTAL(4,G15:G22)</f>
        <v>95</v>
      </c>
      <c r="H24" s="33"/>
    </row>
    <row r="25" spans="1:8" x14ac:dyDescent="0.4">
      <c r="A25" s="33"/>
      <c r="B25" s="34" t="s">
        <v>256</v>
      </c>
      <c r="C25" s="33"/>
      <c r="D25" s="33"/>
      <c r="E25" s="33"/>
      <c r="F25" s="33"/>
      <c r="G25" s="33"/>
      <c r="H25" s="33">
        <f>SUBTOTAL(1,H4:H22)</f>
        <v>398.41176470588238</v>
      </c>
    </row>
    <row r="26" spans="1:8" x14ac:dyDescent="0.4">
      <c r="A26" s="33"/>
      <c r="B26" s="34" t="s">
        <v>253</v>
      </c>
      <c r="C26" s="33">
        <f>SUBTOTAL(4,C4:C22)</f>
        <v>94</v>
      </c>
      <c r="D26" s="33">
        <f>SUBTOTAL(4,D4:D22)</f>
        <v>97</v>
      </c>
      <c r="E26" s="33">
        <f>SUBTOTAL(4,E4:E22)</f>
        <v>94</v>
      </c>
      <c r="F26" s="33">
        <f>SUBTOTAL(4,F4:F22)</f>
        <v>96</v>
      </c>
      <c r="G26" s="33">
        <f>SUBTOTAL(4,G4:G22)</f>
        <v>95</v>
      </c>
      <c r="H26" s="33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1" workbookViewId="0">
      <selection activeCell="B23" sqref="B23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17" t="s">
        <v>128</v>
      </c>
      <c r="B1" s="17"/>
      <c r="C1" s="17"/>
      <c r="D1" s="17"/>
      <c r="E1" s="17"/>
      <c r="F1" s="17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36" t="s">
        <v>131</v>
      </c>
      <c r="B19" t="s">
        <v>137</v>
      </c>
    </row>
    <row r="21" spans="1:5" x14ac:dyDescent="0.4">
      <c r="B21" s="36" t="s">
        <v>130</v>
      </c>
      <c r="C21" s="36" t="s">
        <v>258</v>
      </c>
    </row>
    <row r="22" spans="1:5" x14ac:dyDescent="0.4">
      <c r="B22" t="s">
        <v>136</v>
      </c>
      <c r="D22" t="s">
        <v>259</v>
      </c>
      <c r="E22" t="s">
        <v>261</v>
      </c>
    </row>
    <row r="23" spans="1:5" x14ac:dyDescent="0.4">
      <c r="A23" s="36" t="s">
        <v>129</v>
      </c>
      <c r="B23" t="s">
        <v>260</v>
      </c>
      <c r="C23" t="s">
        <v>262</v>
      </c>
    </row>
    <row r="24" spans="1:5" x14ac:dyDescent="0.4">
      <c r="A24" t="s">
        <v>139</v>
      </c>
      <c r="B24" s="37">
        <v>3400000</v>
      </c>
      <c r="C24" s="37">
        <v>1400000</v>
      </c>
      <c r="D24" s="37">
        <v>3400000</v>
      </c>
      <c r="E24" s="37">
        <v>1400000</v>
      </c>
    </row>
    <row r="25" spans="1:5" x14ac:dyDescent="0.4">
      <c r="A25" t="s">
        <v>138</v>
      </c>
      <c r="B25" s="37">
        <v>3800000</v>
      </c>
      <c r="C25" s="37">
        <v>1600000</v>
      </c>
      <c r="D25" s="37">
        <v>3800000</v>
      </c>
      <c r="E25" s="37">
        <v>1600000</v>
      </c>
    </row>
    <row r="26" spans="1:5" x14ac:dyDescent="0.4">
      <c r="A26" t="s">
        <v>135</v>
      </c>
      <c r="B26" s="37">
        <v>3200000</v>
      </c>
      <c r="C26" s="37">
        <v>1400000</v>
      </c>
      <c r="D26" s="37">
        <v>3200000</v>
      </c>
      <c r="E26" s="37">
        <v>1400000</v>
      </c>
    </row>
    <row r="27" spans="1:5" x14ac:dyDescent="0.4">
      <c r="A27" t="s">
        <v>257</v>
      </c>
      <c r="B27" s="37">
        <v>3466666.6666666665</v>
      </c>
      <c r="C27" s="37">
        <v>1466666.6666666667</v>
      </c>
      <c r="D27" s="37">
        <v>3466666.6666666665</v>
      </c>
      <c r="E27" s="3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K15" sqref="K15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7" t="s">
        <v>157</v>
      </c>
      <c r="B1" s="17"/>
      <c r="C1" s="17"/>
      <c r="D1" s="17"/>
      <c r="E1" s="17"/>
    </row>
    <row r="3" spans="1:5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">
      <c r="A4" s="6" t="s">
        <v>163</v>
      </c>
      <c r="B4" s="6">
        <v>65</v>
      </c>
      <c r="C4" s="6">
        <v>55</v>
      </c>
      <c r="D4" s="6">
        <v>80</v>
      </c>
      <c r="E4" s="38">
        <f>AVERAGE(B4:D4)</f>
        <v>66.666666666666671</v>
      </c>
    </row>
    <row r="5" spans="1:5" x14ac:dyDescent="0.4">
      <c r="A5" s="6" t="s">
        <v>164</v>
      </c>
      <c r="B5" s="6">
        <v>75</v>
      </c>
      <c r="C5" s="6">
        <v>70</v>
      </c>
      <c r="D5" s="6">
        <v>60</v>
      </c>
      <c r="E5" s="38">
        <f t="shared" ref="E5:E13" si="0">AVERAGE(B5:D5)</f>
        <v>68.333333333333329</v>
      </c>
    </row>
    <row r="6" spans="1:5" x14ac:dyDescent="0.4">
      <c r="A6" s="6" t="s">
        <v>165</v>
      </c>
      <c r="B6" s="6">
        <v>90</v>
      </c>
      <c r="C6" s="6">
        <v>95</v>
      </c>
      <c r="D6" s="6">
        <v>85</v>
      </c>
      <c r="E6" s="38">
        <f t="shared" si="0"/>
        <v>90</v>
      </c>
    </row>
    <row r="7" spans="1:5" x14ac:dyDescent="0.4">
      <c r="A7" s="6" t="s">
        <v>166</v>
      </c>
      <c r="B7" s="6">
        <v>80</v>
      </c>
      <c r="C7" s="6">
        <v>80</v>
      </c>
      <c r="D7" s="6">
        <v>85</v>
      </c>
      <c r="E7" s="38">
        <f t="shared" si="0"/>
        <v>81.666666666666671</v>
      </c>
    </row>
    <row r="8" spans="1:5" x14ac:dyDescent="0.4">
      <c r="A8" s="6" t="s">
        <v>167</v>
      </c>
      <c r="B8" s="6">
        <v>60</v>
      </c>
      <c r="C8" s="6">
        <v>45</v>
      </c>
      <c r="D8" s="6">
        <v>50</v>
      </c>
      <c r="E8" s="38">
        <f t="shared" si="0"/>
        <v>51.666666666666664</v>
      </c>
    </row>
    <row r="9" spans="1:5" x14ac:dyDescent="0.4">
      <c r="A9" s="6" t="s">
        <v>168</v>
      </c>
      <c r="B9" s="6">
        <v>40</v>
      </c>
      <c r="C9" s="6">
        <v>35</v>
      </c>
      <c r="D9" s="6">
        <v>50</v>
      </c>
      <c r="E9" s="38">
        <f t="shared" si="0"/>
        <v>41.666666666666664</v>
      </c>
    </row>
    <row r="10" spans="1:5" x14ac:dyDescent="0.4">
      <c r="A10" s="6" t="s">
        <v>169</v>
      </c>
      <c r="B10" s="6">
        <v>35</v>
      </c>
      <c r="C10" s="6">
        <v>40</v>
      </c>
      <c r="D10" s="6">
        <v>50</v>
      </c>
      <c r="E10" s="38">
        <f t="shared" si="0"/>
        <v>41.666666666666664</v>
      </c>
    </row>
    <row r="11" spans="1:5" x14ac:dyDescent="0.4">
      <c r="A11" s="6" t="s">
        <v>170</v>
      </c>
      <c r="B11" s="6">
        <v>85</v>
      </c>
      <c r="C11" s="6">
        <v>80</v>
      </c>
      <c r="D11" s="6">
        <v>70</v>
      </c>
      <c r="E11" s="38">
        <f t="shared" si="0"/>
        <v>78.333333333333329</v>
      </c>
    </row>
    <row r="12" spans="1:5" x14ac:dyDescent="0.4">
      <c r="A12" s="6" t="s">
        <v>171</v>
      </c>
      <c r="B12" s="6">
        <v>75</v>
      </c>
      <c r="C12" s="6">
        <v>90</v>
      </c>
      <c r="D12" s="6">
        <v>80</v>
      </c>
      <c r="E12" s="38">
        <f t="shared" si="0"/>
        <v>81.666666666666671</v>
      </c>
    </row>
    <row r="13" spans="1:5" x14ac:dyDescent="0.4">
      <c r="A13" s="6" t="s">
        <v>172</v>
      </c>
      <c r="B13" s="6">
        <v>65</v>
      </c>
      <c r="C13" s="6">
        <v>60</v>
      </c>
      <c r="D13" s="6">
        <v>50</v>
      </c>
      <c r="E13" s="3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662940</xdr:colOff>
                    <xdr:row>3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7" workbookViewId="0">
      <selection activeCell="L21" sqref="L21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7" t="s">
        <v>173</v>
      </c>
      <c r="B1" s="17"/>
      <c r="C1" s="17"/>
      <c r="D1" s="17"/>
      <c r="E1" s="17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상수 김</cp:lastModifiedBy>
  <dcterms:created xsi:type="dcterms:W3CDTF">2023-04-27T08:01:32Z</dcterms:created>
  <dcterms:modified xsi:type="dcterms:W3CDTF">2026-07-27T12:16:11Z</dcterms:modified>
</cp:coreProperties>
</file>