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★ 개인정보\컴활2급\★ 2026_컴활2급_실기_기출문제집\02 최신기출유형\"/>
    </mc:Choice>
  </mc:AlternateContent>
  <xr:revisionPtr revIDLastSave="0" documentId="13_ncr:1_{B43986FA-D648-434D-A00C-24450BB0784C}" xr6:coauthVersionLast="36" xr6:coauthVersionMax="47" xr10:uidLastSave="{00000000-0000-0000-0000-000000000000}"/>
  <bookViews>
    <workbookView xWindow="0" yWindow="0" windowWidth="23040" windowHeight="8856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12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5" l="1"/>
  <c r="G24" i="5"/>
  <c r="G14" i="5"/>
  <c r="D30" i="4"/>
  <c r="D31" i="4"/>
  <c r="D32" i="4"/>
  <c r="D33" i="4"/>
  <c r="D34" i="4"/>
  <c r="D35" i="4"/>
  <c r="D36" i="4"/>
  <c r="D37" i="4"/>
  <c r="D38" i="4"/>
  <c r="D39" i="4"/>
  <c r="J17" i="4"/>
  <c r="J18" i="4"/>
  <c r="J19" i="4"/>
  <c r="J20" i="4"/>
  <c r="J21" i="4"/>
  <c r="J22" i="4"/>
  <c r="J23" i="4"/>
  <c r="J24" i="4"/>
  <c r="J25" i="4"/>
  <c r="J26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H25" i="5"/>
  <c r="H23" i="5"/>
  <c r="H13" i="5"/>
  <c r="F26" i="5"/>
  <c r="E26" i="5"/>
  <c r="D26" i="5"/>
  <c r="C26" i="5"/>
  <c r="F24" i="5"/>
  <c r="E24" i="5"/>
  <c r="D24" i="5"/>
  <c r="C24" i="5"/>
  <c r="F14" i="5"/>
  <c r="E14" i="5"/>
  <c r="D14" i="5"/>
  <c r="C14" i="5"/>
  <c r="E4" i="8" l="1"/>
  <c r="E5" i="8"/>
  <c r="E6" i="8"/>
  <c r="E7" i="8"/>
  <c r="E8" i="8"/>
  <c r="H15" i="5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<sst xmlns="http://schemas.openxmlformats.org/spreadsheetml/2006/main" count="353" uniqueCount="269">
  <si>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</si>
  <si>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</si>
  <si>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</si>
  <si>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</si>
  <si>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</si>
  <si>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</si>
  <si>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</si>
  <si>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</si>
  <si>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</si>
  <si>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</si>
  <si>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</si>
  <si>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</si>
  <si>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</si>
  <si>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</si>
  <si>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</si>
  <si>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</si>
  <si>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</si>
  <si>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</si>
  <si>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</si>
  <si>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</si>
  <si>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</si>
  <si>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</si>
  <si>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</si>
  <si>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</si>
  <si>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</si>
  <si>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</si>
  <si>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</si>
  <si>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</si>
  <si>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</si>
  <si>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</si>
  <si>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</si>
  <si>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</si>
  <si>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</si>
  <si>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</si>
  <si>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</si>
  <si>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</si>
  <si>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</si>
  <si>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</si>
  <si>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</si>
  <si>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</si>
  <si>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</si>
  <si>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</si>
  <si>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</si>
  <si>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</si>
  <si>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</si>
  <si>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</si>
  <si>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</si>
  <si>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</si>
  <si>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</si>
  <si>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</si>
  <si>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</si>
  <si>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</si>
  <si>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</si>
  <si>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</si>
  <si>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</si>
  <si>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</si>
  <si>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</si>
  <si>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</si>
  <si>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</si>
  <si>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</si>
  <si>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</si>
  <si>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</si>
  <si>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</si>
  <si>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</si>
  <si>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</si>
  <si>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</si>
  <si>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</si>
  <si>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</si>
  <si>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</si>
  <si>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</si>
  <si>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</si>
  <si>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</si>
  <si>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</si>
  <si>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</si>
  <si>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</si>
  <si>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</si>
  <si>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</si>
  <si>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</si>
  <si>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</si>
  <si>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</si>
  <si>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</si>
  <si>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</si>
  <si>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</si>
  <si>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</si>
  <si>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</si>
  <si>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</si>
  <si>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</si>
  <si>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</si>
  <si>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</si>
  <si>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</si>
  <si>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</si>
  <si>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</si>
  <si>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</si>
  <si>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</si>
  <si>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</si>
  <si>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</si>
  <si>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</si>
  <si>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</si>
  <si>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</si>
  <si>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</si>
  <si>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</si>
  <si>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</si>
  <si>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</si>
  <si>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</si>
  <si>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</si>
  <si>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</si>
  <si>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</si>
  <si>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</si>
  <si>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</si>
  <si>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</si>
  <si>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</si>
  <si>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</si>
  <si>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</si>
  <si>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</si>
  <si>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</si>
  <si>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</si>
  <si>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</si>
  <si>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</si>
  <si>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</si>
  <si>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</si>
  <si>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</si>
  <si>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</si>
  <si>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</si>
  <si>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</si>
  <si>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</si>
  <si>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</si>
  <si>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</si>
  <si>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</si>
  <si>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</si>
  <si>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</si>
  <si>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</si>
  <si>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</si>
  <si>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</si>
  <si>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</si>
  <si>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</si>
  <si>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</si>
  <si>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</si>
  <si>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</si>
  <si>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</si>
  <si>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</si>
  <si>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</si>
  <si>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</si>
  <si>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</si>
  <si>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</si>
  <si>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</si>
  <si>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</si>
  <si>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</si>
  <si>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</si>
  <si>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</si>
  <si>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</si>
  <si>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</si>
  <si>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</si>
  <si>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</si>
  <si>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</si>
  <si>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</si>
  <si>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</si>
  <si>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</si>
  <si>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</si>
  <si>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</si>
  <si>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</si>
  <si>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</si>
  <si>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</si>
  <si>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</si>
  <si>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</si>
  <si>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</si>
  <si>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</si>
  <si>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</si>
  <si>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</si>
  <si>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</si>
  <si>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</si>
  <si>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</si>
  <si>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</si>
  <si>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</si>
  <si>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</si>
  <si>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</si>
  <si>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</si>
  <si>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</si>
  <si>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</si>
  <si>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</si>
  <si>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</si>
  <si>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</si>
  <si>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</si>
  <si>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</si>
  <si>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</si>
  <si>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</si>
  <si>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</si>
  <si>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</si>
  <si>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</si>
  <si>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</si>
  <si>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</si>
  <si>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</si>
  <si>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</si>
  <si>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</si>
  <si>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</si>
  <si>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</si>
  <si>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</si>
  <si>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</si>
  <si>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</si>
  <si>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</si>
  <si>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</si>
  <si>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</si>
  <si>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</si>
  <si>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</si>
  <si>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</si>
  <si>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</si>
  <si>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</si>
  <si>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</si>
  <si>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</si>
  <si>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</si>
  <si>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</si>
  <si>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</si>
  <si>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</si>
  <si>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</si>
  <si>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</si>
  <si>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</si>
  <si>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</si>
  <si>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</si>
  <si>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CMK-01</t>
    <phoneticPr fontId="1" type="noConversion"/>
  </si>
  <si>
    <t>CMK-06</t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</si>
  <si>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</si>
  <si>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</si>
  <si>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</si>
  <si>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</si>
  <si>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</si>
  <si>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</si>
  <si>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</si>
  <si>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</si>
  <si>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</si>
  <si>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</si>
  <si>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</si>
  <si>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</si>
  <si>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</si>
  <si>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</si>
  <si>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</si>
  <si>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</si>
  <si>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</si>
  <si>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</si>
  <si>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</si>
  <si>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</si>
  <si>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</si>
  <si>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</si>
  <si>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</si>
  <si>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</si>
  <si>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</si>
  <si>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</si>
  <si>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</si>
  <si>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</si>
  <si>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</si>
  <si>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</si>
  <si>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</si>
  <si>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</si>
  <si>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</si>
  <si>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</si>
  <si>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</si>
  <si>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</si>
  <si>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</si>
  <si>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</si>
  <si>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</si>
  <si>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</si>
  <si>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</si>
  <si>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</si>
  <si>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</si>
  <si>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</si>
  <si>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IF, POWER 함수사용</t>
    <phoneticPr fontId="1" type="noConversion"/>
  </si>
  <si>
    <t>IF, AVERAGE, AND 함수 사용</t>
    <phoneticPr fontId="1" type="noConversion"/>
  </si>
  <si>
    <t>DAVERAGE, ROUNDDOWN 함수 사용</t>
    <phoneticPr fontId="1" type="noConversion"/>
  </si>
  <si>
    <t>INDEX, MATCH, LEFT 함수 사용</t>
    <phoneticPr fontId="1" type="noConversion"/>
  </si>
  <si>
    <t>VLOOKUP, LEFT, MID 함수와 &amp; 연산자 사용</t>
    <phoneticPr fontId="1" type="noConversion"/>
  </si>
  <si>
    <t>행높이 확인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</si>
</sst>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81" formatCode="0.00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6" xfId="0" applyFill="1" applyBorder="1" applyAlignment="1">
      <alignment horizontal="left" vertical="center"/>
    </xf>
    <xf numFmtId="0" fontId="0" fillId="3" borderId="0" xfId="0" applyFill="1">
      <alignment vertical="center"/>
    </xf>
    <xf numFmtId="0" fontId="8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left" vertical="center"/>
    </xf>
    <xf numFmtId="177" fontId="8" fillId="3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/>
    </xf>
    <xf numFmtId="41" fontId="8" fillId="3" borderId="1" xfId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8" fillId="3" borderId="1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181" fontId="0" fillId="0" borderId="0" xfId="0" applyNumberFormat="1">
      <alignment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6">
    <dxf>
      <numFmt numFmtId="2" formatCode="0.00"/>
    </dxf>
    <dxf>
      <numFmt numFmtId="181" formatCode="0.000"/>
    </dxf>
    <dxf>
      <numFmt numFmtId="177" formatCode="0.0"/>
    </dxf>
    <dxf>
      <numFmt numFmtId="2" formatCode="0.0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30552383"/>
        <c:axId val="2100137087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2100137087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30552383"/>
        <c:crosses val="max"/>
        <c:crossBetween val="between"/>
        <c:majorUnit val="2000000"/>
      </c:valAx>
      <c:catAx>
        <c:axId val="203055238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00137087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1EF160EB-F4A8-4247-9007-A5CEFB051C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F9846071-876B-4269-8D34-39A21CFCD05C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KR" refreshedDate="46289.510069097225" createdVersion="6" refreshedVersion="6" minRefreshableVersion="3" recordCount="12" xr:uid="{DD99572D-EBAF-4CC6-9358-C8CB62C6E763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96C944B-D0E5-459C-9A25-D4DAF6EC9157}" name="피벗 테이블2" cacheId="12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/>
    <dataField name="평균 : 관리비" fld="5" subtotal="average" baseField="0" baseItem="0"/>
  </dataFields>
  <formats count="1">
    <format dxfId="1">
      <pivotArea grandRow="1"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FEB470-B3AF-4FB1-9DA5-AE1176E2A457}" name="표1" displayName="표1" ref="A3:H26" totalsRowShown="0" headerRowDxfId="4" dataDxfId="5" headerRowBorderDxfId="14" tableBorderDxfId="15">
  <autoFilter ref="A3:H26" xr:uid="{00B32A76-5EDC-4EC9-84D3-BC6A8C199C30}"/>
  <tableColumns count="8">
    <tableColumn id="1" xr3:uid="{FBC6D0B8-F129-4E90-A827-5FF649D43FDA}" name="성명" dataDxfId="13"/>
    <tableColumn id="2" xr3:uid="{676001A2-37A8-4718-B119-3E5BC3CBA574}" name="성별" dataDxfId="12"/>
    <tableColumn id="3" xr3:uid="{8B549A70-AD6A-41AF-93B9-AF848F728659}" name="국어" dataDxfId="11"/>
    <tableColumn id="4" xr3:uid="{96A6651E-886F-4DFC-96EB-D6C655B18594}" name="영어" dataDxfId="10"/>
    <tableColumn id="5" xr3:uid="{B4DD0EC8-174D-4699-A865-715296885E16}" name="수학" dataDxfId="9"/>
    <tableColumn id="6" xr3:uid="{06AEBE45-014A-41E1-8AF0-7E6192BAB676}" name="과학" dataDxfId="8"/>
    <tableColumn id="7" xr3:uid="{7D63A94E-E4C3-4418-8E02-2DD72C31FCD8}" name="사회" dataDxfId="7"/>
    <tableColumn id="8" xr3:uid="{76391D92-E86B-4C5A-BBE1-6DDABB970BB0}" name="총점" dataDxfId="6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205</v>
      </c>
      <c r="B3" s="1" t="s">
        <v>206</v>
      </c>
      <c r="C3" s="1" t="s">
        <v>207</v>
      </c>
      <c r="D3" s="1" t="s">
        <v>208</v>
      </c>
      <c r="E3" s="1" t="s">
        <v>209</v>
      </c>
      <c r="F3" s="1" t="s">
        <v>210</v>
      </c>
    </row>
    <row r="4" spans="1:6" x14ac:dyDescent="0.4">
      <c r="A4" s="1" t="s">
        <v>211</v>
      </c>
      <c r="B4" s="1" t="s">
        <v>217</v>
      </c>
      <c r="C4" s="1" t="s">
        <v>223</v>
      </c>
      <c r="D4" s="1" t="s">
        <v>227</v>
      </c>
      <c r="E4" s="2">
        <v>1500</v>
      </c>
      <c r="F4" s="1" t="s">
        <v>233</v>
      </c>
    </row>
    <row r="5" spans="1:6" x14ac:dyDescent="0.4">
      <c r="A5" s="1" t="s">
        <v>212</v>
      </c>
      <c r="B5" s="1" t="s">
        <v>219</v>
      </c>
      <c r="C5" s="1" t="s">
        <v>224</v>
      </c>
      <c r="D5" s="1" t="s">
        <v>228</v>
      </c>
      <c r="E5" s="2">
        <v>2000</v>
      </c>
      <c r="F5" s="1" t="s">
        <v>234</v>
      </c>
    </row>
    <row r="6" spans="1:6" x14ac:dyDescent="0.4">
      <c r="A6" s="1" t="s">
        <v>213</v>
      </c>
      <c r="B6" s="1" t="s">
        <v>220</v>
      </c>
      <c r="C6" s="1" t="s">
        <v>225</v>
      </c>
      <c r="D6" s="1" t="s">
        <v>229</v>
      </c>
      <c r="E6" s="2">
        <v>3520</v>
      </c>
      <c r="F6" s="1" t="s">
        <v>234</v>
      </c>
    </row>
    <row r="7" spans="1:6" x14ac:dyDescent="0.4">
      <c r="A7" s="1" t="s">
        <v>214</v>
      </c>
      <c r="B7" s="1" t="s">
        <v>221</v>
      </c>
      <c r="C7" s="1" t="s">
        <v>226</v>
      </c>
      <c r="D7" s="1" t="s">
        <v>230</v>
      </c>
      <c r="E7" s="2">
        <v>1000</v>
      </c>
      <c r="F7" s="1" t="s">
        <v>235</v>
      </c>
    </row>
    <row r="8" spans="1:6" x14ac:dyDescent="0.4">
      <c r="A8" s="1" t="s">
        <v>215</v>
      </c>
      <c r="B8" s="1" t="s">
        <v>222</v>
      </c>
      <c r="C8" s="1" t="s">
        <v>223</v>
      </c>
      <c r="D8" s="1" t="s">
        <v>231</v>
      </c>
      <c r="E8" s="2">
        <v>800</v>
      </c>
      <c r="F8" s="1" t="s">
        <v>233</v>
      </c>
    </row>
    <row r="9" spans="1:6" x14ac:dyDescent="0.4">
      <c r="A9" s="1" t="s">
        <v>216</v>
      </c>
      <c r="B9" s="1" t="s">
        <v>218</v>
      </c>
      <c r="C9" s="1" t="s">
        <v>225</v>
      </c>
      <c r="D9" s="1" t="s">
        <v>232</v>
      </c>
      <c r="E9" s="2">
        <v>950</v>
      </c>
      <c r="F9" s="1" t="s">
        <v>234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I15"/>
  <sheetViews>
    <sheetView workbookViewId="0">
      <selection activeCell="I1" sqref="I1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9" ht="28.05" customHeight="1" thickBot="1" x14ac:dyDescent="0.45">
      <c r="A1" s="18" t="s">
        <v>89</v>
      </c>
      <c r="B1" s="18"/>
      <c r="C1" s="18"/>
      <c r="D1" s="18"/>
      <c r="E1" s="18"/>
      <c r="F1" s="18"/>
      <c r="G1" s="18"/>
      <c r="I1" s="41" t="s">
        <v>268</v>
      </c>
    </row>
    <row r="2" spans="1:9" ht="18.600000000000001" thickTop="1" thickBot="1" x14ac:dyDescent="0.45"/>
    <row r="3" spans="1:9" x14ac:dyDescent="0.4">
      <c r="A3" s="21" t="s">
        <v>90</v>
      </c>
      <c r="B3" s="22" t="s">
        <v>91</v>
      </c>
      <c r="C3" s="22" t="s">
        <v>92</v>
      </c>
      <c r="D3" s="22" t="s">
        <v>93</v>
      </c>
      <c r="E3" s="22" t="s">
        <v>94</v>
      </c>
      <c r="F3" s="22" t="s">
        <v>236</v>
      </c>
      <c r="G3" s="23" t="s">
        <v>95</v>
      </c>
    </row>
    <row r="4" spans="1:9" x14ac:dyDescent="0.4">
      <c r="A4" s="24" t="s">
        <v>96</v>
      </c>
      <c r="B4" s="19">
        <v>45874</v>
      </c>
      <c r="C4" s="11" t="s">
        <v>97</v>
      </c>
      <c r="D4" s="20">
        <v>1200</v>
      </c>
      <c r="E4" s="20">
        <v>1500</v>
      </c>
      <c r="F4" s="20">
        <v>1435</v>
      </c>
      <c r="G4" s="25">
        <f t="shared" ref="G4:G15" si="0">F4/E4</f>
        <v>0.95666666666666667</v>
      </c>
    </row>
    <row r="5" spans="1:9" x14ac:dyDescent="0.4">
      <c r="A5" s="24"/>
      <c r="B5" s="19">
        <v>45874</v>
      </c>
      <c r="C5" s="11" t="s">
        <v>98</v>
      </c>
      <c r="D5" s="20">
        <v>1200</v>
      </c>
      <c r="E5" s="20">
        <v>1500</v>
      </c>
      <c r="F5" s="20">
        <v>1518</v>
      </c>
      <c r="G5" s="25">
        <f t="shared" si="0"/>
        <v>1.012</v>
      </c>
    </row>
    <row r="6" spans="1:9" x14ac:dyDescent="0.4">
      <c r="A6" s="24"/>
      <c r="B6" s="19">
        <v>45874</v>
      </c>
      <c r="C6" s="11" t="s">
        <v>99</v>
      </c>
      <c r="D6" s="20">
        <v>2000</v>
      </c>
      <c r="E6" s="20">
        <v>1200</v>
      </c>
      <c r="F6" s="20">
        <v>1352</v>
      </c>
      <c r="G6" s="25">
        <f t="shared" si="0"/>
        <v>1.1266666666666667</v>
      </c>
    </row>
    <row r="7" spans="1:9" x14ac:dyDescent="0.4">
      <c r="A7" s="24" t="s">
        <v>100</v>
      </c>
      <c r="B7" s="19">
        <v>45875</v>
      </c>
      <c r="C7" s="11" t="s">
        <v>97</v>
      </c>
      <c r="D7" s="20">
        <v>2500</v>
      </c>
      <c r="E7" s="20">
        <v>1000</v>
      </c>
      <c r="F7" s="20">
        <v>1240</v>
      </c>
      <c r="G7" s="25">
        <f t="shared" si="0"/>
        <v>1.24</v>
      </c>
    </row>
    <row r="8" spans="1:9" x14ac:dyDescent="0.4">
      <c r="A8" s="24"/>
      <c r="B8" s="19">
        <v>45875</v>
      </c>
      <c r="C8" s="11" t="s">
        <v>98</v>
      </c>
      <c r="D8" s="20">
        <v>3000</v>
      </c>
      <c r="E8" s="20">
        <v>800</v>
      </c>
      <c r="F8" s="20">
        <v>786</v>
      </c>
      <c r="G8" s="25">
        <f t="shared" si="0"/>
        <v>0.98250000000000004</v>
      </c>
    </row>
    <row r="9" spans="1:9" x14ac:dyDescent="0.4">
      <c r="A9" s="24"/>
      <c r="B9" s="19">
        <v>45875</v>
      </c>
      <c r="C9" s="11" t="s">
        <v>99</v>
      </c>
      <c r="D9" s="20">
        <v>1800</v>
      </c>
      <c r="E9" s="20">
        <v>1400</v>
      </c>
      <c r="F9" s="20">
        <v>1385</v>
      </c>
      <c r="G9" s="25">
        <f t="shared" si="0"/>
        <v>0.98928571428571432</v>
      </c>
    </row>
    <row r="10" spans="1:9" x14ac:dyDescent="0.4">
      <c r="A10" s="24" t="s">
        <v>101</v>
      </c>
      <c r="B10" s="19">
        <v>45876</v>
      </c>
      <c r="C10" s="11" t="s">
        <v>97</v>
      </c>
      <c r="D10" s="20">
        <v>1500</v>
      </c>
      <c r="E10" s="20">
        <v>1300</v>
      </c>
      <c r="F10" s="20">
        <v>1389</v>
      </c>
      <c r="G10" s="25">
        <f t="shared" si="0"/>
        <v>1.0684615384615384</v>
      </c>
    </row>
    <row r="11" spans="1:9" x14ac:dyDescent="0.4">
      <c r="A11" s="24"/>
      <c r="B11" s="19">
        <v>45876</v>
      </c>
      <c r="C11" s="11" t="s">
        <v>98</v>
      </c>
      <c r="D11" s="20">
        <v>1150</v>
      </c>
      <c r="E11" s="20">
        <v>1600</v>
      </c>
      <c r="F11" s="20">
        <v>1579</v>
      </c>
      <c r="G11" s="25">
        <f t="shared" si="0"/>
        <v>0.98687499999999995</v>
      </c>
    </row>
    <row r="12" spans="1:9" x14ac:dyDescent="0.4">
      <c r="A12" s="24"/>
      <c r="B12" s="19">
        <v>45876</v>
      </c>
      <c r="C12" s="11" t="s">
        <v>99</v>
      </c>
      <c r="D12" s="20">
        <v>1000</v>
      </c>
      <c r="E12" s="20">
        <v>2000</v>
      </c>
      <c r="F12" s="20">
        <v>2168</v>
      </c>
      <c r="G12" s="25">
        <f t="shared" si="0"/>
        <v>1.0840000000000001</v>
      </c>
    </row>
    <row r="13" spans="1:9" x14ac:dyDescent="0.4">
      <c r="A13" s="24" t="s">
        <v>102</v>
      </c>
      <c r="B13" s="19">
        <v>45877</v>
      </c>
      <c r="C13" s="11" t="s">
        <v>97</v>
      </c>
      <c r="D13" s="20">
        <v>950</v>
      </c>
      <c r="E13" s="20">
        <v>2500</v>
      </c>
      <c r="F13" s="20">
        <v>2579</v>
      </c>
      <c r="G13" s="25">
        <f t="shared" si="0"/>
        <v>1.0316000000000001</v>
      </c>
    </row>
    <row r="14" spans="1:9" x14ac:dyDescent="0.4">
      <c r="A14" s="24"/>
      <c r="B14" s="19">
        <v>45877</v>
      </c>
      <c r="C14" s="11" t="s">
        <v>98</v>
      </c>
      <c r="D14" s="20">
        <v>1100</v>
      </c>
      <c r="E14" s="20">
        <v>1600</v>
      </c>
      <c r="F14" s="20">
        <v>1589</v>
      </c>
      <c r="G14" s="25">
        <f t="shared" si="0"/>
        <v>0.99312500000000004</v>
      </c>
    </row>
    <row r="15" spans="1:9" ht="18" thickBot="1" x14ac:dyDescent="0.45">
      <c r="A15" s="26"/>
      <c r="B15" s="27">
        <v>45877</v>
      </c>
      <c r="C15" s="28" t="s">
        <v>99</v>
      </c>
      <c r="D15" s="29">
        <v>3200</v>
      </c>
      <c r="E15" s="29">
        <v>800</v>
      </c>
      <c r="F15" s="29">
        <v>872</v>
      </c>
      <c r="G15" s="30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M7" sqref="M7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237</v>
      </c>
      <c r="C4" t="s">
        <v>238</v>
      </c>
      <c r="D4" t="s">
        <v>239</v>
      </c>
      <c r="E4" t="s">
        <v>240</v>
      </c>
    </row>
    <row r="5" spans="2:5" x14ac:dyDescent="0.4">
      <c r="B5" t="s">
        <v>241</v>
      </c>
      <c r="C5">
        <v>1500</v>
      </c>
      <c r="D5">
        <v>1384</v>
      </c>
      <c r="E5" s="31">
        <v>0.92</v>
      </c>
    </row>
    <row r="6" spans="2:5" x14ac:dyDescent="0.4">
      <c r="B6" t="s">
        <v>242</v>
      </c>
      <c r="C6">
        <v>1600</v>
      </c>
      <c r="D6">
        <v>1544</v>
      </c>
      <c r="E6" s="31">
        <v>0.97</v>
      </c>
    </row>
    <row r="7" spans="2:5" x14ac:dyDescent="0.4">
      <c r="B7" t="s">
        <v>243</v>
      </c>
      <c r="C7">
        <v>2000</v>
      </c>
      <c r="D7">
        <v>1423</v>
      </c>
      <c r="E7" s="31">
        <v>0.71</v>
      </c>
    </row>
    <row r="8" spans="2:5" x14ac:dyDescent="0.4">
      <c r="B8" t="s">
        <v>244</v>
      </c>
      <c r="C8">
        <v>1500</v>
      </c>
      <c r="D8">
        <v>1221</v>
      </c>
      <c r="E8" s="31">
        <v>0.81</v>
      </c>
    </row>
    <row r="9" spans="2:5" x14ac:dyDescent="0.4">
      <c r="B9" t="s">
        <v>245</v>
      </c>
      <c r="C9">
        <v>1200</v>
      </c>
      <c r="D9">
        <v>1095</v>
      </c>
      <c r="E9" s="31">
        <v>0.91</v>
      </c>
    </row>
    <row r="10" spans="2:5" x14ac:dyDescent="0.4">
      <c r="B10" t="s">
        <v>246</v>
      </c>
      <c r="C10">
        <v>1000</v>
      </c>
      <c r="D10">
        <v>912</v>
      </c>
      <c r="E10" s="31">
        <v>0.91</v>
      </c>
    </row>
    <row r="11" spans="2:5" x14ac:dyDescent="0.4">
      <c r="B11" t="s">
        <v>247</v>
      </c>
      <c r="C11">
        <v>1200</v>
      </c>
      <c r="D11">
        <v>965</v>
      </c>
      <c r="E11" s="31">
        <v>0.8</v>
      </c>
    </row>
    <row r="12" spans="2:5" x14ac:dyDescent="0.4">
      <c r="B12" t="s">
        <v>248</v>
      </c>
      <c r="C12">
        <v>1000</v>
      </c>
      <c r="D12">
        <v>769</v>
      </c>
      <c r="E12" s="31">
        <v>0.77</v>
      </c>
    </row>
    <row r="13" spans="2:5" x14ac:dyDescent="0.4">
      <c r="B13" t="s">
        <v>249</v>
      </c>
      <c r="C13">
        <v>1500</v>
      </c>
      <c r="D13">
        <v>1426</v>
      </c>
      <c r="E13" s="31">
        <v>0.95</v>
      </c>
    </row>
    <row r="14" spans="2:5" x14ac:dyDescent="0.4">
      <c r="B14" t="s">
        <v>250</v>
      </c>
      <c r="C14">
        <v>1800</v>
      </c>
      <c r="D14">
        <v>1698</v>
      </c>
      <c r="E14" s="31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40"/>
  <sheetViews>
    <sheetView topLeftCell="A10" workbookViewId="0">
      <selection activeCell="D31" sqref="D31:E31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4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4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4" x14ac:dyDescent="0.4">
      <c r="A3" s="6" t="s">
        <v>15</v>
      </c>
      <c r="B3" s="6" t="s">
        <v>16</v>
      </c>
      <c r="C3" s="6">
        <v>1.82</v>
      </c>
      <c r="D3" s="6">
        <v>91</v>
      </c>
      <c r="E3" s="39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42" t="str">
        <f>IF(AND(AVERAGE(H3:I3)&gt;=80, J3&gt;=70),"합격","")</f>
        <v/>
      </c>
    </row>
    <row r="4" spans="1:14" x14ac:dyDescent="0.4">
      <c r="A4" s="6" t="s">
        <v>17</v>
      </c>
      <c r="B4" s="6" t="s">
        <v>18</v>
      </c>
      <c r="C4" s="6">
        <v>1.88</v>
      </c>
      <c r="D4" s="6">
        <v>78</v>
      </c>
      <c r="E4" s="39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42" t="str">
        <f t="shared" ref="K4:K12" si="1">IF(AND(AVERAGE(H4:I4)&gt;=80, J4&gt;=70),"합격","")</f>
        <v/>
      </c>
    </row>
    <row r="5" spans="1:14" x14ac:dyDescent="0.4">
      <c r="A5" s="6" t="s">
        <v>19</v>
      </c>
      <c r="B5" s="6" t="s">
        <v>20</v>
      </c>
      <c r="C5" s="6">
        <v>1.74</v>
      </c>
      <c r="D5" s="6">
        <v>73</v>
      </c>
      <c r="E5" s="39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42" t="str">
        <f t="shared" si="1"/>
        <v>합격</v>
      </c>
    </row>
    <row r="6" spans="1:14" x14ac:dyDescent="0.4">
      <c r="A6" s="6" t="s">
        <v>21</v>
      </c>
      <c r="B6" s="6" t="s">
        <v>22</v>
      </c>
      <c r="C6" s="6">
        <v>1.71</v>
      </c>
      <c r="D6" s="6">
        <v>92</v>
      </c>
      <c r="E6" s="39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42" t="str">
        <f t="shared" si="1"/>
        <v>합격</v>
      </c>
    </row>
    <row r="7" spans="1:14" x14ac:dyDescent="0.4">
      <c r="A7" s="6" t="s">
        <v>23</v>
      </c>
      <c r="B7" s="6" t="s">
        <v>24</v>
      </c>
      <c r="C7" s="6">
        <v>1.64</v>
      </c>
      <c r="D7" s="6">
        <v>87</v>
      </c>
      <c r="E7" s="39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42" t="str">
        <f t="shared" si="1"/>
        <v>합격</v>
      </c>
    </row>
    <row r="8" spans="1:14" x14ac:dyDescent="0.4">
      <c r="A8" s="6" t="s">
        <v>25</v>
      </c>
      <c r="B8" s="6" t="s">
        <v>26</v>
      </c>
      <c r="C8" s="6">
        <v>1.58</v>
      </c>
      <c r="D8" s="6">
        <v>57</v>
      </c>
      <c r="E8" s="39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42" t="str">
        <f t="shared" si="1"/>
        <v/>
      </c>
    </row>
    <row r="9" spans="1:14" x14ac:dyDescent="0.4">
      <c r="A9" s="6" t="s">
        <v>25</v>
      </c>
      <c r="B9" s="6" t="s">
        <v>27</v>
      </c>
      <c r="C9" s="6">
        <v>1.7</v>
      </c>
      <c r="D9" s="6">
        <v>66</v>
      </c>
      <c r="E9" s="39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42" t="str">
        <f t="shared" si="1"/>
        <v/>
      </c>
    </row>
    <row r="10" spans="1:14" x14ac:dyDescent="0.4">
      <c r="A10" s="6" t="s">
        <v>28</v>
      </c>
      <c r="B10" s="6" t="s">
        <v>29</v>
      </c>
      <c r="C10" s="6">
        <v>1.66</v>
      </c>
      <c r="D10" s="6">
        <v>56</v>
      </c>
      <c r="E10" s="39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42" t="str">
        <f t="shared" si="1"/>
        <v>합격</v>
      </c>
    </row>
    <row r="11" spans="1:14" x14ac:dyDescent="0.4">
      <c r="A11" s="6" t="s">
        <v>30</v>
      </c>
      <c r="B11" s="6" t="s">
        <v>31</v>
      </c>
      <c r="C11" s="6">
        <v>1.59</v>
      </c>
      <c r="D11" s="6">
        <v>62</v>
      </c>
      <c r="E11" s="39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42" t="str">
        <f t="shared" si="1"/>
        <v/>
      </c>
    </row>
    <row r="12" spans="1:14" x14ac:dyDescent="0.4">
      <c r="A12" s="6" t="s">
        <v>30</v>
      </c>
      <c r="B12" s="6" t="s">
        <v>32</v>
      </c>
      <c r="C12" s="6">
        <v>1.61</v>
      </c>
      <c r="D12" s="6">
        <v>49</v>
      </c>
      <c r="E12" s="39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42" t="str">
        <f t="shared" si="1"/>
        <v/>
      </c>
    </row>
    <row r="13" spans="1:14" x14ac:dyDescent="0.4">
      <c r="A13" s="40" t="s">
        <v>263</v>
      </c>
      <c r="B13" s="41"/>
      <c r="C13" s="41"/>
      <c r="D13" s="41"/>
      <c r="E13" s="41"/>
      <c r="G13" s="43" t="s">
        <v>264</v>
      </c>
      <c r="H13" s="41"/>
      <c r="I13" s="41"/>
      <c r="J13" s="41"/>
      <c r="K13" s="41"/>
    </row>
    <row r="14" spans="1:14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4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  <c r="L15" s="45"/>
      <c r="M15" s="45"/>
      <c r="N15" s="45"/>
    </row>
    <row r="16" spans="1:14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47">
        <f>I16*INDEX($M$26:$O$26,1,MATCH(LEFT(H16,2),$M$25:$O$25,0))</f>
        <v>2112</v>
      </c>
      <c r="L16" s="48"/>
      <c r="M16" s="48"/>
      <c r="N16" s="48"/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47">
        <f t="shared" ref="J17:J26" si="2">I17*INDEX($M$26:$O$26,1,MATCH(LEFT(H17,2),$M$25:$O$25,0))</f>
        <v>7191</v>
      </c>
      <c r="L17" s="48"/>
      <c r="M17" s="48"/>
      <c r="N17" s="48"/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47">
        <f t="shared" si="2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47">
        <f t="shared" si="2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47">
        <f t="shared" si="2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47">
        <f t="shared" si="2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47">
        <f t="shared" si="2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47">
        <f t="shared" si="2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47">
        <f t="shared" si="2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47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3" t="s">
        <v>71</v>
      </c>
      <c r="B26" s="14"/>
      <c r="C26" s="14"/>
      <c r="D26" s="15"/>
      <c r="E26" s="44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47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7" spans="1:15" x14ac:dyDescent="0.4">
      <c r="A27" s="46" t="s">
        <v>265</v>
      </c>
      <c r="B27" s="41"/>
      <c r="C27" s="41"/>
      <c r="D27" s="41"/>
      <c r="E27" s="41"/>
      <c r="G27" s="40" t="s">
        <v>266</v>
      </c>
      <c r="H27" s="41"/>
      <c r="I27" s="41"/>
      <c r="J27" s="41"/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16" t="s">
        <v>188</v>
      </c>
      <c r="E29" s="16"/>
    </row>
    <row r="30" spans="1:15" x14ac:dyDescent="0.4">
      <c r="A30" s="6" t="s">
        <v>189</v>
      </c>
      <c r="B30" s="6" t="s">
        <v>79</v>
      </c>
      <c r="C30" s="6" t="s">
        <v>47</v>
      </c>
      <c r="D30" s="49" t="str">
        <f>LEFT(A30,4)&amp;"년-"&amp;VLOOKUP(MID(A30,6,1)*1,$G$37:$H$39,2,FALSE)</f>
        <v>2021년-실버</v>
      </c>
      <c r="E30" s="49"/>
    </row>
    <row r="31" spans="1:15" x14ac:dyDescent="0.4">
      <c r="A31" s="6" t="s">
        <v>190</v>
      </c>
      <c r="B31" s="6" t="s">
        <v>80</v>
      </c>
      <c r="C31" s="6" t="s">
        <v>56</v>
      </c>
      <c r="D31" s="49" t="str">
        <f t="shared" ref="D31:D39" si="3">LEFT(A31,4)&amp;"년-"&amp;VLOOKUP(MID(A31,6,1)*1,$G$37:$H$39,2,FALSE)</f>
        <v>2019년-골드</v>
      </c>
      <c r="E31" s="49"/>
    </row>
    <row r="32" spans="1:15" x14ac:dyDescent="0.4">
      <c r="A32" s="6" t="s">
        <v>191</v>
      </c>
      <c r="B32" s="6" t="s">
        <v>81</v>
      </c>
      <c r="C32" s="6" t="s">
        <v>47</v>
      </c>
      <c r="D32" s="49" t="str">
        <f t="shared" si="3"/>
        <v>2023년-브론즈</v>
      </c>
      <c r="E32" s="49"/>
    </row>
    <row r="33" spans="1:8" x14ac:dyDescent="0.4">
      <c r="A33" s="6" t="s">
        <v>192</v>
      </c>
      <c r="B33" s="6" t="s">
        <v>82</v>
      </c>
      <c r="C33" s="6" t="s">
        <v>56</v>
      </c>
      <c r="D33" s="49" t="str">
        <f t="shared" si="3"/>
        <v>2020년-실버</v>
      </c>
      <c r="E33" s="49"/>
    </row>
    <row r="34" spans="1:8" x14ac:dyDescent="0.4">
      <c r="A34" s="6" t="s">
        <v>193</v>
      </c>
      <c r="B34" s="6" t="s">
        <v>83</v>
      </c>
      <c r="C34" s="6" t="s">
        <v>56</v>
      </c>
      <c r="D34" s="49" t="str">
        <f t="shared" si="3"/>
        <v>2024년-브론즈</v>
      </c>
      <c r="E34" s="49"/>
    </row>
    <row r="35" spans="1:8" x14ac:dyDescent="0.4">
      <c r="A35" s="6" t="s">
        <v>194</v>
      </c>
      <c r="B35" s="6" t="s">
        <v>84</v>
      </c>
      <c r="C35" s="6" t="s">
        <v>56</v>
      </c>
      <c r="D35" s="49" t="str">
        <f t="shared" si="3"/>
        <v>2018년-골드</v>
      </c>
      <c r="E35" s="49"/>
      <c r="G35" s="12" t="s">
        <v>195</v>
      </c>
      <c r="H35" s="12"/>
    </row>
    <row r="36" spans="1:8" x14ac:dyDescent="0.4">
      <c r="A36" s="6" t="s">
        <v>196</v>
      </c>
      <c r="B36" s="6" t="s">
        <v>85</v>
      </c>
      <c r="C36" s="6" t="s">
        <v>47</v>
      </c>
      <c r="D36" s="49" t="str">
        <f t="shared" si="3"/>
        <v>2022년-실버</v>
      </c>
      <c r="E36" s="49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49" t="str">
        <f t="shared" si="3"/>
        <v>2021년-브론즈</v>
      </c>
      <c r="E37" s="49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49" t="str">
        <f t="shared" si="3"/>
        <v>2023년-골드</v>
      </c>
      <c r="E38" s="49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49" t="str">
        <f t="shared" si="3"/>
        <v>2020년-브론즈</v>
      </c>
      <c r="E39" s="49"/>
      <c r="G39" s="6">
        <v>3</v>
      </c>
      <c r="H39" s="6" t="s">
        <v>204</v>
      </c>
    </row>
    <row r="40" spans="1:8" x14ac:dyDescent="0.4">
      <c r="A40" s="40" t="s">
        <v>267</v>
      </c>
      <c r="B40" s="41"/>
      <c r="C40" s="41"/>
      <c r="D40" s="41"/>
      <c r="E40" s="41"/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6" workbookViewId="0">
      <selection activeCell="L17" sqref="L17"/>
    </sheetView>
  </sheetViews>
  <sheetFormatPr defaultRowHeight="17.399999999999999" outlineLevelRow="2" x14ac:dyDescent="0.4"/>
  <cols>
    <col min="2" max="2" width="11.09765625" bestFit="1" customWidth="1"/>
  </cols>
  <sheetData>
    <row r="1" spans="1:8" ht="21" x14ac:dyDescent="0.4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4">
      <c r="A3" s="35" t="s">
        <v>104</v>
      </c>
      <c r="B3" s="35" t="s">
        <v>38</v>
      </c>
      <c r="C3" s="35" t="s">
        <v>105</v>
      </c>
      <c r="D3" s="35" t="s">
        <v>106</v>
      </c>
      <c r="E3" s="35" t="s">
        <v>107</v>
      </c>
      <c r="F3" s="35" t="s">
        <v>108</v>
      </c>
      <c r="G3" s="35" t="s">
        <v>109</v>
      </c>
      <c r="H3" s="35" t="s">
        <v>110</v>
      </c>
    </row>
    <row r="4" spans="1:8" outlineLevel="2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2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2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2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2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2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2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2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2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1" x14ac:dyDescent="0.4">
      <c r="A13" s="11"/>
      <c r="B13" s="32" t="s">
        <v>254</v>
      </c>
      <c r="C13" s="11"/>
      <c r="D13" s="11"/>
      <c r="E13" s="11"/>
      <c r="F13" s="11"/>
      <c r="G13" s="11"/>
      <c r="H13" s="11">
        <f>SUBTOTAL(1,H4:H12)</f>
        <v>396.33333333333331</v>
      </c>
    </row>
    <row r="14" spans="1:8" x14ac:dyDescent="0.4">
      <c r="A14" s="11"/>
      <c r="B14" s="32" t="s">
        <v>251</v>
      </c>
      <c r="C14" s="11">
        <f>SUBTOTAL(4,C4:C12)</f>
        <v>94</v>
      </c>
      <c r="D14" s="11">
        <f>SUBTOTAL(4,D4:D12)</f>
        <v>97</v>
      </c>
      <c r="E14" s="11">
        <f>SUBTOTAL(4,E4:E12)</f>
        <v>93</v>
      </c>
      <c r="F14" s="11">
        <f>SUBTOTAL(4,F4:F12)</f>
        <v>96</v>
      </c>
      <c r="G14" s="39">
        <f>SUBTOTAL(4,G4:G12)</f>
        <v>95</v>
      </c>
      <c r="H14" s="11"/>
    </row>
    <row r="15" spans="1:8" outlineLevel="2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2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2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2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2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2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2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2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1" x14ac:dyDescent="0.4">
      <c r="A23" s="33"/>
      <c r="B23" s="34" t="s">
        <v>255</v>
      </c>
      <c r="C23" s="33"/>
      <c r="D23" s="33"/>
      <c r="E23" s="33"/>
      <c r="F23" s="33"/>
      <c r="G23" s="33"/>
      <c r="H23" s="33">
        <f>SUBTOTAL(1,H15:H22)</f>
        <v>400.75</v>
      </c>
    </row>
    <row r="24" spans="1:8" x14ac:dyDescent="0.4">
      <c r="A24" s="33"/>
      <c r="B24" s="34" t="s">
        <v>252</v>
      </c>
      <c r="C24" s="33">
        <f>SUBTOTAL(4,C15:C22)</f>
        <v>94</v>
      </c>
      <c r="D24" s="33">
        <f>SUBTOTAL(4,D15:D22)</f>
        <v>97</v>
      </c>
      <c r="E24" s="33">
        <f>SUBTOTAL(4,E15:E22)</f>
        <v>94</v>
      </c>
      <c r="F24" s="33">
        <f>SUBTOTAL(4,F15:F22)</f>
        <v>96</v>
      </c>
      <c r="G24" s="50">
        <f>SUBTOTAL(4,G15:G22)</f>
        <v>95</v>
      </c>
      <c r="H24" s="33"/>
    </row>
    <row r="25" spans="1:8" x14ac:dyDescent="0.4">
      <c r="A25" s="33"/>
      <c r="B25" s="34" t="s">
        <v>256</v>
      </c>
      <c r="C25" s="33"/>
      <c r="D25" s="33"/>
      <c r="E25" s="33"/>
      <c r="F25" s="33"/>
      <c r="G25" s="33"/>
      <c r="H25" s="33">
        <f>SUBTOTAL(1,H4:H22)</f>
        <v>398.41176470588238</v>
      </c>
    </row>
    <row r="26" spans="1:8" x14ac:dyDescent="0.4">
      <c r="A26" s="33"/>
      <c r="B26" s="34" t="s">
        <v>253</v>
      </c>
      <c r="C26" s="33">
        <f>SUBTOTAL(4,C4:C22)</f>
        <v>94</v>
      </c>
      <c r="D26" s="33">
        <f>SUBTOTAL(4,D4:D22)</f>
        <v>97</v>
      </c>
      <c r="E26" s="33">
        <f>SUBTOTAL(4,E4:E22)</f>
        <v>94</v>
      </c>
      <c r="F26" s="33">
        <f>SUBTOTAL(4,F4:F22)</f>
        <v>96</v>
      </c>
      <c r="G26" s="50">
        <f>SUBTOTAL(4,G4:G22)</f>
        <v>95</v>
      </c>
      <c r="H26" s="33"/>
    </row>
  </sheetData>
  <sortState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topLeftCell="A19" workbookViewId="0">
      <selection activeCell="G30" sqref="G30"/>
    </sheetView>
  </sheetViews>
  <sheetFormatPr defaultRowHeight="17.399999999999999" x14ac:dyDescent="0.4"/>
  <cols>
    <col min="1" max="1" width="8.796875" bestFit="1" customWidth="1"/>
    <col min="2" max="3" width="12.59765625" bestFit="1" customWidth="1"/>
    <col min="4" max="5" width="16.8984375" bestFit="1" customWidth="1"/>
    <col min="6" max="13" width="12.59765625" bestFit="1" customWidth="1"/>
    <col min="14" max="15" width="16.8984375" bestFit="1" customWidth="1"/>
  </cols>
  <sheetData>
    <row r="1" spans="1:6" ht="21" x14ac:dyDescent="0.4">
      <c r="A1" s="17" t="s">
        <v>128</v>
      </c>
      <c r="B1" s="17"/>
      <c r="C1" s="17"/>
      <c r="D1" s="17"/>
      <c r="E1" s="17"/>
      <c r="F1" s="17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36" t="s">
        <v>131</v>
      </c>
      <c r="B19" t="s">
        <v>137</v>
      </c>
    </row>
    <row r="21" spans="1:5" x14ac:dyDescent="0.4">
      <c r="B21" s="36" t="s">
        <v>130</v>
      </c>
      <c r="C21" s="36" t="s">
        <v>262</v>
      </c>
    </row>
    <row r="22" spans="1:5" x14ac:dyDescent="0.4">
      <c r="B22" t="s">
        <v>136</v>
      </c>
      <c r="D22" t="s">
        <v>258</v>
      </c>
      <c r="E22" t="s">
        <v>260</v>
      </c>
    </row>
    <row r="23" spans="1:5" x14ac:dyDescent="0.4">
      <c r="A23" s="36" t="s">
        <v>129</v>
      </c>
      <c r="B23" t="s">
        <v>259</v>
      </c>
      <c r="C23" t="s">
        <v>261</v>
      </c>
    </row>
    <row r="24" spans="1:5" x14ac:dyDescent="0.4">
      <c r="A24" t="s">
        <v>139</v>
      </c>
      <c r="B24" s="37">
        <v>3400000</v>
      </c>
      <c r="C24" s="37">
        <v>1400000</v>
      </c>
      <c r="D24" s="37">
        <v>3400000</v>
      </c>
      <c r="E24" s="37">
        <v>1400000</v>
      </c>
    </row>
    <row r="25" spans="1:5" x14ac:dyDescent="0.4">
      <c r="A25" t="s">
        <v>138</v>
      </c>
      <c r="B25" s="37">
        <v>3800000</v>
      </c>
      <c r="C25" s="37">
        <v>1600000</v>
      </c>
      <c r="D25" s="37">
        <v>3800000</v>
      </c>
      <c r="E25" s="37">
        <v>1600000</v>
      </c>
    </row>
    <row r="26" spans="1:5" x14ac:dyDescent="0.4">
      <c r="A26" t="s">
        <v>135</v>
      </c>
      <c r="B26" s="37">
        <v>3200000</v>
      </c>
      <c r="C26" s="37">
        <v>1400000</v>
      </c>
      <c r="D26" s="37">
        <v>3200000</v>
      </c>
      <c r="E26" s="37">
        <v>1400000</v>
      </c>
    </row>
    <row r="27" spans="1:5" x14ac:dyDescent="0.4">
      <c r="A27" t="s">
        <v>257</v>
      </c>
      <c r="B27" s="51">
        <v>3466666.6666666665</v>
      </c>
      <c r="C27" s="51">
        <v>1466666.6666666667</v>
      </c>
      <c r="D27" s="51">
        <v>3466666.6666666665</v>
      </c>
      <c r="E27" s="51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I13" sqref="I13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17" t="s">
        <v>157</v>
      </c>
      <c r="B1" s="17"/>
      <c r="C1" s="17"/>
      <c r="D1" s="17"/>
      <c r="E1" s="17"/>
    </row>
    <row r="3" spans="1:5" x14ac:dyDescent="0.4">
      <c r="A3" s="11" t="s">
        <v>158</v>
      </c>
      <c r="B3" s="11" t="s">
        <v>159</v>
      </c>
      <c r="C3" s="11" t="s">
        <v>160</v>
      </c>
      <c r="D3" s="11" t="s">
        <v>161</v>
      </c>
      <c r="E3" s="11" t="s">
        <v>162</v>
      </c>
    </row>
    <row r="4" spans="1:5" x14ac:dyDescent="0.4">
      <c r="A4" s="11" t="s">
        <v>163</v>
      </c>
      <c r="B4" s="11">
        <v>65</v>
      </c>
      <c r="C4" s="11">
        <v>55</v>
      </c>
      <c r="D4" s="11">
        <v>80</v>
      </c>
      <c r="E4" s="38">
        <f>AVERAGE(B4:D4)</f>
        <v>66.666666666666671</v>
      </c>
    </row>
    <row r="5" spans="1:5" x14ac:dyDescent="0.4">
      <c r="A5" s="11" t="s">
        <v>164</v>
      </c>
      <c r="B5" s="11">
        <v>75</v>
      </c>
      <c r="C5" s="11">
        <v>70</v>
      </c>
      <c r="D5" s="11">
        <v>60</v>
      </c>
      <c r="E5" s="38">
        <f t="shared" ref="E5:E13" si="0">AVERAGE(B5:D5)</f>
        <v>68.333333333333329</v>
      </c>
    </row>
    <row r="6" spans="1:5" x14ac:dyDescent="0.4">
      <c r="A6" s="11" t="s">
        <v>165</v>
      </c>
      <c r="B6" s="11">
        <v>90</v>
      </c>
      <c r="C6" s="11">
        <v>95</v>
      </c>
      <c r="D6" s="11">
        <v>85</v>
      </c>
      <c r="E6" s="38">
        <f t="shared" si="0"/>
        <v>90</v>
      </c>
    </row>
    <row r="7" spans="1:5" x14ac:dyDescent="0.4">
      <c r="A7" s="11" t="s">
        <v>166</v>
      </c>
      <c r="B7" s="11">
        <v>80</v>
      </c>
      <c r="C7" s="11">
        <v>80</v>
      </c>
      <c r="D7" s="11">
        <v>85</v>
      </c>
      <c r="E7" s="38">
        <f t="shared" si="0"/>
        <v>81.666666666666671</v>
      </c>
    </row>
    <row r="8" spans="1:5" x14ac:dyDescent="0.4">
      <c r="A8" s="11" t="s">
        <v>167</v>
      </c>
      <c r="B8" s="11">
        <v>60</v>
      </c>
      <c r="C8" s="11">
        <v>45</v>
      </c>
      <c r="D8" s="11">
        <v>50</v>
      </c>
      <c r="E8" s="38">
        <f t="shared" si="0"/>
        <v>51.666666666666664</v>
      </c>
    </row>
    <row r="9" spans="1:5" x14ac:dyDescent="0.4">
      <c r="A9" s="11" t="s">
        <v>168</v>
      </c>
      <c r="B9" s="11">
        <v>40</v>
      </c>
      <c r="C9" s="11">
        <v>35</v>
      </c>
      <c r="D9" s="11">
        <v>50</v>
      </c>
      <c r="E9" s="38">
        <f t="shared" si="0"/>
        <v>41.666666666666664</v>
      </c>
    </row>
    <row r="10" spans="1:5" x14ac:dyDescent="0.4">
      <c r="A10" s="11" t="s">
        <v>169</v>
      </c>
      <c r="B10" s="11">
        <v>35</v>
      </c>
      <c r="C10" s="11">
        <v>40</v>
      </c>
      <c r="D10" s="11">
        <v>50</v>
      </c>
      <c r="E10" s="38">
        <f t="shared" si="0"/>
        <v>41.666666666666664</v>
      </c>
    </row>
    <row r="11" spans="1:5" x14ac:dyDescent="0.4">
      <c r="A11" s="11" t="s">
        <v>170</v>
      </c>
      <c r="B11" s="11">
        <v>85</v>
      </c>
      <c r="C11" s="11">
        <v>80</v>
      </c>
      <c r="D11" s="11">
        <v>70</v>
      </c>
      <c r="E11" s="38">
        <f t="shared" si="0"/>
        <v>78.333333333333329</v>
      </c>
    </row>
    <row r="12" spans="1:5" x14ac:dyDescent="0.4">
      <c r="A12" s="11" t="s">
        <v>171</v>
      </c>
      <c r="B12" s="11">
        <v>75</v>
      </c>
      <c r="C12" s="11">
        <v>90</v>
      </c>
      <c r="D12" s="11">
        <v>80</v>
      </c>
      <c r="E12" s="38">
        <f t="shared" si="0"/>
        <v>81.666666666666671</v>
      </c>
    </row>
    <row r="13" spans="1:5" x14ac:dyDescent="0.4">
      <c r="A13" s="11" t="s">
        <v>172</v>
      </c>
      <c r="B13" s="11">
        <v>65</v>
      </c>
      <c r="C13" s="11">
        <v>60</v>
      </c>
      <c r="D13" s="11">
        <v>50</v>
      </c>
      <c r="E13" s="3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3" workbookViewId="0">
      <selection activeCell="M10" sqref="M10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7" t="s">
        <v>173</v>
      </c>
      <c r="B1" s="17"/>
      <c r="C1" s="17"/>
      <c r="D1" s="17"/>
      <c r="E1" s="17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EKR</cp:lastModifiedBy>
  <dcterms:created xsi:type="dcterms:W3CDTF">2023-04-27T08:01:32Z</dcterms:created>
  <dcterms:modified xsi:type="dcterms:W3CDTF">2026-09-24T04:55:38Z</dcterms:modified>
</cp:coreProperties>
</file>