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AD233DD-AE5C-4332-B963-D3F4E51D9A8B}" xr6:coauthVersionLast="47" xr6:coauthVersionMax="47" xr10:uidLastSave="{00000000-0000-0000-0000-000000000000}"/>
  <bookViews>
    <workbookView xWindow="-120" yWindow="-120" windowWidth="21840" windowHeight="1314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F5" i="7"/>
  <c r="F6" i="7"/>
  <c r="F7" i="7"/>
  <c r="F8" i="7"/>
  <c r="F9" i="7"/>
  <c r="F10" i="7"/>
  <c r="F11" i="7"/>
  <c r="F12" i="7"/>
  <c r="F13" i="7"/>
  <c r="F4" i="7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<sst xmlns="http://schemas.openxmlformats.org/spreadsheetml/2006/main" count="320" uniqueCount="202">
  <si>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</si>
  <si>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</si>
  <si>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</si>
  <si>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</si>
  <si>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</si>
  <si>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</si>
  <si>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</si>
  <si>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</si>
  <si>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</si>
  <si>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</si>
  <si>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</si>
  <si>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</si>
  <si>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</si>
  <si>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</si>
  <si>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</si>
  <si>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</si>
  <si>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</si>
  <si>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</si>
  <si>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</si>
  <si>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</si>
  <si>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</si>
  <si>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</si>
  <si>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</si>
  <si>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</si>
  <si>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</si>
  <si>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</si>
  <si>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</si>
  <si>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</si>
  <si>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</si>
  <si>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</si>
  <si>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</si>
  <si>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</si>
  <si>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</si>
  <si>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</si>
  <si>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</si>
  <si>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</si>
  <si>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</si>
  <si>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</si>
  <si>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</si>
  <si>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</si>
  <si>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</si>
  <si>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</si>
  <si>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</si>
  <si>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</si>
  <si>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</si>
  <si>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</si>
  <si>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</si>
  <si>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</si>
  <si>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</si>
  <si>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</si>
  <si>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</si>
  <si>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</si>
  <si>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</si>
  <si>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</si>
  <si>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</si>
  <si>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</si>
  <si>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</si>
  <si>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</si>
  <si>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</si>
  <si>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</si>
  <si>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</si>
  <si>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</si>
  <si>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</si>
  <si>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</si>
  <si>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</si>
  <si>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</si>
  <si>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</si>
  <si>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</si>
  <si>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</si>
  <si>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</si>
  <si>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</si>
  <si>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</si>
  <si>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</si>
  <si>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</si>
  <si>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</si>
  <si>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</si>
  <si>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</si>
  <si>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</si>
  <si>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</si>
  <si>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</si>
  <si>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</si>
  <si>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</si>
  <si>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</si>
  <si>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</si>
  <si>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</si>
  <si>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</si>
  <si>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</si>
  <si>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</si>
  <si>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</si>
  <si>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</si>
  <si>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</si>
  <si>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</si>
  <si>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</si>
  <si>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</si>
  <si>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</si>
  <si>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</si>
  <si>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</si>
  <si>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</si>
  <si>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</si>
  <si>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</si>
  <si>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</si>
  <si>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</si>
  <si>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</si>
  <si>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</si>
  <si>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</si>
  <si>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</si>
  <si>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</si>
  <si>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</si>
  <si>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</si>
  <si>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</si>
  <si>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</si>
  <si>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</si>
  <si>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</si>
  <si>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</si>
  <si>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</si>
  <si>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</si>
  <si>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</si>
  <si>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</si>
  <si>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</si>
  <si>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</si>
  <si>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</si>
  <si>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</si>
  <si>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</si>
  <si>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</si>
  <si>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</si>
  <si>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</si>
  <si>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</si>
  <si>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</si>
  <si>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</si>
  <si>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</si>
  <si>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</si>
  <si>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</si>
  <si>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</si>
  <si>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</si>
  <si>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</si>
  <si>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</si>
  <si>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</si>
  <si>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</si>
  <si>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</si>
  <si>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</si>
  <si>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</si>
  <si>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</si>
  <si>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</si>
  <si>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</si>
  <si>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</si>
  <si>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</si>
  <si>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</si>
  <si>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</si>
  <si>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</si>
  <si>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</si>
  <si>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</si>
  <si>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</si>
  <si>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</si>
  <si>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</si>
  <si>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</si>
  <si>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</si>
  <si>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</si>
  <si>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</si>
  <si>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</si>
  <si>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</si>
  <si>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</si>
  <si>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</si>
  <si>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</si>
  <si>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</si>
  <si>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</si>
  <si>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</si>
  <si>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</si>
  <si>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</si>
  <si>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</si>
  <si>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</si>
  <si>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</si>
  <si>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</si>
  <si>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</si>
  <si>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</si>
  <si>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</si>
  <si>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</si>
  <si>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</si>
  <si>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</si>
  <si>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</si>
  <si>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</si>
  <si>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</si>
  <si>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</si>
  <si>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</si>
  <si>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</si>
  <si>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</si>
  <si>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</si>
  <si>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</si>
  <si>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</si>
  <si>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총합계</t>
  </si>
  <si>
    <t>(모두)</t>
  </si>
  <si>
    <t>평균 : 납품총액</t>
  </si>
  <si>
    <t>*</t>
  </si>
  <si>
    <t>판매가 인상</t>
  </si>
  <si>
    <t>만든 사람 pc 날짜 2026-07-11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</si>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</sst>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[$₩-412]* #,##0.00_-;\-[$₩-412]* #,##0.00_-;_-[$₩-412]* &quot;-&quot;??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바탕체"/>
      <family val="2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64960"/>
        <c:axId val="40554816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40554816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2964960"/>
        <c:crosses val="max"/>
        <c:crossBetween val="between"/>
        <c:majorUnit val="0.1"/>
      </c:valAx>
      <c:catAx>
        <c:axId val="53296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5548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71D80CC-2908-AD33-6DEA-2055F0EF31A9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214.600200347224" createdVersion="8" refreshedVersion="8" minRefreshableVersion="3" recordCount="12" xr:uid="{185FA586-B267-437B-9444-2C022D7E60A1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302285-A6DB-4745-9DE4-F3DD3EDC13B1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H18" sqref="H18"/>
    </sheetView>
  </sheetViews>
  <sheetFormatPr defaultRowHeight="16.5" x14ac:dyDescent="0.3"/>
  <cols>
    <col min="1" max="1" width="17.125" bestFit="1" customWidth="1"/>
    <col min="5" max="5" width="11" bestFit="1" customWidth="1"/>
    <col min="6" max="6" width="12.375" bestFit="1" customWidth="1"/>
  </cols>
  <sheetData>
    <row r="1" spans="1:6" ht="30" customHeight="1" thickBot="1" x14ac:dyDescent="0.35">
      <c r="A1" s="35" t="s">
        <v>89</v>
      </c>
      <c r="B1" s="35"/>
      <c r="C1" s="35"/>
      <c r="D1" s="35"/>
      <c r="E1" s="35"/>
      <c r="F1" s="35"/>
    </row>
    <row r="2" spans="1:6" ht="17.25" thickTop="1" x14ac:dyDescent="0.3"/>
    <row r="3" spans="1:6" x14ac:dyDescent="0.3">
      <c r="A3" s="13" t="s">
        <v>71</v>
      </c>
      <c r="B3" s="13" t="s">
        <v>72</v>
      </c>
      <c r="C3" s="13" t="s">
        <v>183</v>
      </c>
      <c r="D3" s="13" t="s">
        <v>73</v>
      </c>
      <c r="E3" s="13" t="s">
        <v>74</v>
      </c>
      <c r="F3" s="13" t="s">
        <v>75</v>
      </c>
    </row>
    <row r="4" spans="1:6" x14ac:dyDescent="0.3">
      <c r="A4" s="14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15">
        <v>6200</v>
      </c>
    </row>
    <row r="5" spans="1:6" x14ac:dyDescent="0.3">
      <c r="A5" s="14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15">
        <v>5800</v>
      </c>
    </row>
    <row r="6" spans="1:6" x14ac:dyDescent="0.3">
      <c r="A6" s="14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15">
        <v>11500</v>
      </c>
    </row>
    <row r="7" spans="1:6" x14ac:dyDescent="0.3">
      <c r="A7" s="14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15">
        <v>9570</v>
      </c>
    </row>
    <row r="8" spans="1:6" x14ac:dyDescent="0.3">
      <c r="A8" s="14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15">
        <v>12500</v>
      </c>
    </row>
    <row r="9" spans="1:6" x14ac:dyDescent="0.3">
      <c r="A9" s="14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15">
        <v>6000</v>
      </c>
    </row>
    <row r="10" spans="1:6" x14ac:dyDescent="0.3">
      <c r="A10" s="14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15">
        <v>10670</v>
      </c>
    </row>
    <row r="11" spans="1:6" x14ac:dyDescent="0.3">
      <c r="A11" s="14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15">
        <v>6720</v>
      </c>
    </row>
    <row r="12" spans="1:6" x14ac:dyDescent="0.3">
      <c r="A12" s="14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5" workbookViewId="0">
      <selection activeCell="D22" sqref="D22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36" t="s">
        <v>90</v>
      </c>
      <c r="B1" s="36"/>
      <c r="C1" s="36"/>
      <c r="D1" s="36"/>
      <c r="E1" s="36"/>
      <c r="F1" s="36"/>
      <c r="G1" s="36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1" t="s">
        <v>184</v>
      </c>
      <c r="B22" t="s">
        <v>186</v>
      </c>
    </row>
    <row r="23" spans="1:7" x14ac:dyDescent="0.3">
      <c r="A23" s="1" t="s">
        <v>185</v>
      </c>
    </row>
    <row r="24" spans="1:7" x14ac:dyDescent="0.3">
      <c r="B24" t="s">
        <v>187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K20" sqref="K20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 ")</f>
        <v xml:space="preserve"> </v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 ")</f>
        <v xml:space="preserve"> </v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 xml:space="preserve"> </v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 xml:space="preserve"> </v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 xml:space="preserve"> </v>
      </c>
    </row>
    <row r="12" spans="1:9" x14ac:dyDescent="0.3">
      <c r="A12" s="32" t="s">
        <v>15</v>
      </c>
      <c r="B12" s="33"/>
      <c r="C12" s="34"/>
      <c r="D12" s="6">
        <f>TRUNC(SUMIF(A3:A11,A5,D3:D11)/SUM(D3:D11)*100,0)</f>
        <v>70</v>
      </c>
      <c r="F12" s="6" t="s">
        <v>165</v>
      </c>
      <c r="G12" s="9">
        <v>45919</v>
      </c>
      <c r="H12" s="6">
        <v>7</v>
      </c>
      <c r="I12" s="6" t="str">
        <f t="shared" si="0"/>
        <v xml:space="preserve"> </v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 t="str">
        <f>IF(SUM($H$16:H16)&gt;=250000,"위험",IF(SUM($H$16:H16)&gt;=150000,"주의"," "))</f>
        <v xml:space="preserve"> </v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 t="str">
        <f>IF(SUM($H$16:H17)&gt;=250000,"위험",IF(SUM($H$16:H17)&gt;=150000,"주의"," "))</f>
        <v xml:space="preserve"> </v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 t="str">
        <f>IF(SUM($H$16:H18)&gt;=250000,"위험",IF(SUM($H$16:H18)&gt;=150000,"주의"," "))</f>
        <v xml:space="preserve"> </v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 t="str">
        <f>IF(SUM($H$16:H19)&gt;=250000,"위험",IF(SUM($H$16:H19)&gt;=150000,"주의"," "))</f>
        <v xml:space="preserve"> </v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 t="str">
        <f>IF(SUM($H$16:H20)&gt;=250000,"위험",IF(SUM($H$16:H20)&gt;=150000,"주의"," 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 t="str">
        <f>IF(SUM($H$16:H21)&gt;=250000,"위험",IF(SUM($H$16:H21)&gt;=150000,"주의"," 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 t="str">
        <f>IF(SUM($H$16:H22)&gt;=250000,"위험",IF(SUM($H$16:H22)&gt;=150000,"주의"," 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 t="str">
        <f>IF(SUM($H$16:H23)&gt;=250000,"위험",IF(SUM($H$16:H23)&gt;=150000,"주의"," 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 t="str">
        <f>IF(SUM($H$16:H24)&gt;=250000,"위험",IF(SUM($H$16:H24)&gt;=150000,"주의"," "))</f>
        <v>위험</v>
      </c>
    </row>
    <row r="25" spans="1:9" x14ac:dyDescent="0.3">
      <c r="A25" s="32" t="s">
        <v>57</v>
      </c>
      <c r="B25" s="33"/>
      <c r="C25" s="34"/>
      <c r="D25" s="6">
        <f>ROUNDUP(AVERAGEIFS(D16:D24,B16:B24,B17,C16:C24,C17),1)</f>
        <v>72.399999999999991</v>
      </c>
      <c r="F25" s="6" t="s">
        <v>58</v>
      </c>
      <c r="G25" s="6" t="s">
        <v>59</v>
      </c>
      <c r="H25" s="7">
        <v>50000</v>
      </c>
      <c r="I25" s="6" t="str">
        <f>IF(SUM($H$16:H25)&gt;=250000,"위험",IF(SUM($H$16:H25)&gt;=150000,"주의"," 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9" workbookViewId="0">
      <selection activeCell="D26" sqref="D26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2.375" bestFit="1" customWidth="1"/>
  </cols>
  <sheetData>
    <row r="1" spans="1:6" ht="20.25" x14ac:dyDescent="0.3">
      <c r="A1" s="36" t="s">
        <v>102</v>
      </c>
      <c r="B1" s="36"/>
      <c r="C1" s="36"/>
      <c r="D1" s="36"/>
      <c r="E1" s="36"/>
      <c r="F1" s="36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16" t="s">
        <v>103</v>
      </c>
      <c r="B19" t="s">
        <v>189</v>
      </c>
    </row>
    <row r="21" spans="1:5" x14ac:dyDescent="0.3">
      <c r="A21" s="16" t="s">
        <v>190</v>
      </c>
      <c r="B21" s="16" t="s">
        <v>104</v>
      </c>
    </row>
    <row r="22" spans="1:5" x14ac:dyDescent="0.3">
      <c r="A22" s="16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113</v>
      </c>
      <c r="B23" s="17">
        <v>148000</v>
      </c>
      <c r="C23" s="17" t="s">
        <v>191</v>
      </c>
      <c r="D23" s="17">
        <v>925000</v>
      </c>
      <c r="E23" s="17" t="s">
        <v>191</v>
      </c>
    </row>
    <row r="24" spans="1:5" x14ac:dyDescent="0.3">
      <c r="A24" t="s">
        <v>110</v>
      </c>
      <c r="B24" s="17">
        <v>2900000</v>
      </c>
      <c r="C24" s="17">
        <v>870000</v>
      </c>
      <c r="D24" s="17">
        <v>2030000</v>
      </c>
      <c r="E24" s="17">
        <v>507500</v>
      </c>
    </row>
    <row r="25" spans="1:5" x14ac:dyDescent="0.3">
      <c r="A25" t="s">
        <v>111</v>
      </c>
      <c r="B25" s="17" t="s">
        <v>191</v>
      </c>
      <c r="C25" s="17">
        <v>996000</v>
      </c>
      <c r="D25" s="17" t="s">
        <v>191</v>
      </c>
      <c r="E25" s="17">
        <v>1826000</v>
      </c>
    </row>
    <row r="26" spans="1:5" x14ac:dyDescent="0.3">
      <c r="A26" t="s">
        <v>115</v>
      </c>
      <c r="B26" s="17" t="s">
        <v>191</v>
      </c>
      <c r="C26" s="17">
        <v>1980300</v>
      </c>
      <c r="D26" s="17" t="s">
        <v>191</v>
      </c>
      <c r="E26" s="17">
        <v>2927400</v>
      </c>
    </row>
    <row r="27" spans="1:5" x14ac:dyDescent="0.3">
      <c r="A27" t="s">
        <v>188</v>
      </c>
      <c r="B27" s="17">
        <v>1524000</v>
      </c>
      <c r="C27" s="17">
        <v>1456650</v>
      </c>
      <c r="D27" s="17">
        <v>1477500</v>
      </c>
      <c r="E27" s="17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1E96-9D98-4490-8919-52EC9874A79E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1" t="s">
        <v>195</v>
      </c>
      <c r="C2" s="22"/>
      <c r="D2" s="28"/>
      <c r="E2" s="28"/>
      <c r="F2" s="28"/>
    </row>
    <row r="3" spans="2:6" collapsed="1" x14ac:dyDescent="0.3">
      <c r="B3" s="20"/>
      <c r="C3" s="20"/>
      <c r="D3" s="29" t="s">
        <v>197</v>
      </c>
      <c r="E3" s="29" t="s">
        <v>192</v>
      </c>
      <c r="F3" s="29" t="s">
        <v>194</v>
      </c>
    </row>
    <row r="4" spans="2:6" ht="27" hidden="1" outlineLevel="1" x14ac:dyDescent="0.3">
      <c r="B4" s="24"/>
      <c r="C4" s="24"/>
      <c r="E4" s="31" t="s">
        <v>193</v>
      </c>
      <c r="F4" s="31" t="s">
        <v>193</v>
      </c>
    </row>
    <row r="5" spans="2:6" x14ac:dyDescent="0.3">
      <c r="B5" s="25" t="s">
        <v>196</v>
      </c>
      <c r="C5" s="26"/>
      <c r="D5" s="23"/>
      <c r="E5" s="23"/>
      <c r="F5" s="23"/>
    </row>
    <row r="6" spans="2:6" outlineLevel="1" x14ac:dyDescent="0.3">
      <c r="B6" s="24"/>
      <c r="C6" s="24" t="s">
        <v>95</v>
      </c>
      <c r="D6" s="18">
        <v>200000</v>
      </c>
      <c r="E6" s="30">
        <v>250000</v>
      </c>
      <c r="F6" s="30">
        <v>150000</v>
      </c>
    </row>
    <row r="7" spans="2:6" x14ac:dyDescent="0.3">
      <c r="B7" s="25" t="s">
        <v>198</v>
      </c>
      <c r="C7" s="26"/>
      <c r="D7" s="23"/>
      <c r="E7" s="23"/>
      <c r="F7" s="23"/>
    </row>
    <row r="8" spans="2:6" ht="17.25" outlineLevel="1" thickBot="1" x14ac:dyDescent="0.35">
      <c r="B8" s="27"/>
      <c r="C8" s="27" t="s">
        <v>127</v>
      </c>
      <c r="D8" s="19">
        <v>133280000</v>
      </c>
      <c r="E8" s="19">
        <v>191380000</v>
      </c>
      <c r="F8" s="19">
        <v>75180000</v>
      </c>
    </row>
    <row r="9" spans="2:6" x14ac:dyDescent="0.3">
      <c r="B9" t="s">
        <v>199</v>
      </c>
    </row>
    <row r="10" spans="2:6" x14ac:dyDescent="0.3">
      <c r="B10" t="s">
        <v>200</v>
      </c>
    </row>
    <row r="11" spans="2:6" x14ac:dyDescent="0.3">
      <c r="B11" t="s">
        <v>201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6" t="s">
        <v>120</v>
      </c>
      <c r="B1" s="36"/>
      <c r="C1" s="36"/>
      <c r="D1" s="36"/>
      <c r="E1" s="36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 인상" locked="1" count="1" user="pc" comment="만든 사람 pc 날짜 2026-07-11">
      <inputCells r="B4" val="250000" numFmtId="41"/>
    </scenario>
    <scenario name="판매가인하" locked="1" count="1" user="pc" comment="만든 사람 pc 날짜 2026-07-11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G16" sqref="G16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6" t="s">
        <v>128</v>
      </c>
      <c r="B1" s="36"/>
      <c r="C1" s="36"/>
      <c r="D1" s="36"/>
      <c r="E1" s="36"/>
      <c r="F1" s="36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7">
        <v>42016807</v>
      </c>
      <c r="D4" s="37">
        <v>25410000</v>
      </c>
      <c r="E4" s="37">
        <v>609756</v>
      </c>
      <c r="F4" s="37">
        <f>C4-D4-E4</f>
        <v>15997051</v>
      </c>
    </row>
    <row r="5" spans="1:6" x14ac:dyDescent="0.3">
      <c r="A5" s="9">
        <v>42929</v>
      </c>
      <c r="B5" s="6" t="s">
        <v>135</v>
      </c>
      <c r="C5" s="37">
        <v>35460993</v>
      </c>
      <c r="D5" s="37">
        <v>48410000</v>
      </c>
      <c r="E5" s="37">
        <v>505051</v>
      </c>
      <c r="F5" s="37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7">
        <v>75471698</v>
      </c>
      <c r="D6" s="37">
        <v>16980000</v>
      </c>
      <c r="E6" s="37">
        <v>439560</v>
      </c>
      <c r="F6" s="37">
        <f t="shared" si="0"/>
        <v>58052138</v>
      </c>
    </row>
    <row r="7" spans="1:6" x14ac:dyDescent="0.3">
      <c r="A7" s="9">
        <v>43226</v>
      </c>
      <c r="B7" s="6" t="s">
        <v>137</v>
      </c>
      <c r="C7" s="37">
        <v>54794521</v>
      </c>
      <c r="D7" s="37">
        <v>22070000</v>
      </c>
      <c r="E7" s="37">
        <v>384615</v>
      </c>
      <c r="F7" s="37">
        <f t="shared" si="0"/>
        <v>32339906</v>
      </c>
    </row>
    <row r="8" spans="1:6" x14ac:dyDescent="0.3">
      <c r="A8" s="9">
        <v>43316</v>
      </c>
      <c r="B8" s="6" t="s">
        <v>138</v>
      </c>
      <c r="C8" s="37">
        <v>44943820</v>
      </c>
      <c r="D8" s="37">
        <v>14380000</v>
      </c>
      <c r="E8" s="37">
        <v>421053</v>
      </c>
      <c r="F8" s="37">
        <f t="shared" si="0"/>
        <v>30142767</v>
      </c>
    </row>
    <row r="9" spans="1:6" x14ac:dyDescent="0.3">
      <c r="A9" s="9">
        <v>43683</v>
      </c>
      <c r="B9" s="6" t="s">
        <v>139</v>
      </c>
      <c r="C9" s="37">
        <v>36585366</v>
      </c>
      <c r="D9" s="37">
        <v>45410000</v>
      </c>
      <c r="E9" s="37">
        <v>357143</v>
      </c>
      <c r="F9" s="37">
        <f t="shared" si="0"/>
        <v>-9181777</v>
      </c>
    </row>
    <row r="10" spans="1:6" x14ac:dyDescent="0.3">
      <c r="A10" s="9">
        <v>43721</v>
      </c>
      <c r="B10" s="6" t="s">
        <v>140</v>
      </c>
      <c r="C10" s="37">
        <v>57692308</v>
      </c>
      <c r="D10" s="37">
        <v>22300000</v>
      </c>
      <c r="E10" s="37">
        <v>322581</v>
      </c>
      <c r="F10" s="37">
        <f t="shared" si="0"/>
        <v>35069727</v>
      </c>
    </row>
    <row r="11" spans="1:6" x14ac:dyDescent="0.3">
      <c r="A11" s="9">
        <v>43991</v>
      </c>
      <c r="B11" s="6" t="s">
        <v>141</v>
      </c>
      <c r="C11" s="37">
        <v>31746032</v>
      </c>
      <c r="D11" s="37">
        <v>22070000</v>
      </c>
      <c r="E11" s="37">
        <v>202020</v>
      </c>
      <c r="F11" s="37">
        <f t="shared" si="0"/>
        <v>9474012</v>
      </c>
    </row>
    <row r="12" spans="1:6" x14ac:dyDescent="0.3">
      <c r="A12" s="9">
        <v>44173</v>
      </c>
      <c r="B12" s="6" t="s">
        <v>142</v>
      </c>
      <c r="C12" s="37">
        <v>21505376</v>
      </c>
      <c r="D12" s="37">
        <v>21600000</v>
      </c>
      <c r="E12" s="37">
        <v>240964</v>
      </c>
      <c r="F12" s="37">
        <f t="shared" si="0"/>
        <v>-335588</v>
      </c>
    </row>
    <row r="13" spans="1:6" x14ac:dyDescent="0.3">
      <c r="A13" s="9">
        <v>44267</v>
      </c>
      <c r="B13" s="6" t="s">
        <v>143</v>
      </c>
      <c r="C13" s="37">
        <v>7751938</v>
      </c>
      <c r="D13" s="37">
        <v>45730000</v>
      </c>
      <c r="E13" s="37">
        <v>116279</v>
      </c>
      <c r="F13" s="37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0" sqref="M10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6" t="s">
        <v>144</v>
      </c>
      <c r="B1" s="36"/>
      <c r="C1" s="36"/>
      <c r="D1" s="36"/>
      <c r="E1" s="36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이수영</cp:lastModifiedBy>
  <dcterms:created xsi:type="dcterms:W3CDTF">2023-04-27T08:01:32Z</dcterms:created>
  <dcterms:modified xsi:type="dcterms:W3CDTF">2026-07-11T05:51:55Z</dcterms:modified>
</cp:coreProperties>
</file>