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A89B610-B42F-47E7-8923-45AD8816A328}" xr6:coauthVersionLast="47" xr6:coauthVersionMax="47" xr10:uidLastSave="{00000000-0000-0000-0000-000000000000}"/>
  <bookViews>
    <workbookView xWindow="-120" yWindow="-120" windowWidth="21840" windowHeight="13140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eta.DMAX" hidden="1" xlm="1">#NAME?</definedName>
    <definedName name="_xleta.DMIN" hidden="1" xlm="1">#NAME?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3" i="4"/>
  <c r="E4" i="4"/>
  <c r="E5" i="4"/>
  <c r="E6" i="4"/>
  <c r="E7" i="4"/>
  <c r="E8" i="4"/>
  <c r="E9" i="4"/>
  <c r="E10" i="4"/>
  <c r="E11" i="4"/>
  <c r="E3" i="4"/>
  <c r="E16" i="4"/>
  <c r="E17" i="4"/>
  <c r="E18" i="4"/>
  <c r="E19" i="4"/>
  <c r="E20" i="4"/>
  <c r="E21" i="4"/>
  <c r="E22" i="4"/>
  <c r="E23" i="4"/>
  <c r="E24" i="4"/>
  <c r="E15" i="4"/>
  <c r="H27" i="4"/>
  <c r="E29" i="4"/>
  <c r="E30" i="4"/>
  <c r="E31" i="4"/>
  <c r="E32" i="4"/>
  <c r="E33" i="4"/>
  <c r="E34" i="4"/>
  <c r="E35" i="4"/>
  <c r="E36" i="4"/>
  <c r="E37" i="4"/>
  <c r="E28" i="4"/>
  <c r="H5" i="8"/>
  <c r="H6" i="8"/>
  <c r="H7" i="8"/>
  <c r="H8" i="8"/>
  <c r="H9" i="8"/>
  <c r="H10" i="8"/>
  <c r="H11" i="8"/>
  <c r="H4" i="8"/>
  <c r="F5" i="7"/>
  <c r="F6" i="7"/>
  <c r="F7" i="7"/>
  <c r="F8" i="7"/>
  <c r="F9" i="7"/>
  <c r="F4" i="7"/>
  <c r="C7" i="6" l="1"/>
  <c r="C6" i="6" l="1"/>
  <c r="G9" i="5" l="1"/>
  <c r="G4" i="5"/>
  <c r="G7" i="5"/>
  <c r="G14" i="5"/>
  <c r="G10" i="5"/>
  <c r="G5" i="5"/>
  <c r="G8" i="5"/>
  <c r="G11" i="5"/>
  <c r="G12" i="5"/>
  <c r="G6" i="5"/>
  <c r="G13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<sst xmlns="http://schemas.openxmlformats.org/spreadsheetml/2006/main" count="309" uniqueCount="252">
  <si>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</si>
  <si>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</si>
  <si>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</si>
  <si>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</si>
  <si>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</si>
  <si>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</si>
  <si>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</si>
  <si>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</si>
  <si>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</si>
  <si>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</si>
  <si>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</si>
  <si>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</si>
  <si>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</si>
  <si>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</si>
  <si>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</si>
  <si>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</si>
  <si>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</si>
  <si>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</si>
  <si>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</si>
  <si>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</si>
  <si>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</si>
  <si>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</si>
  <si>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</si>
  <si>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</si>
  <si>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</si>
  <si>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</si>
  <si>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</si>
  <si>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</si>
  <si>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</si>
  <si>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</si>
  <si>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</si>
  <si>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</si>
  <si>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</si>
  <si>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</si>
  <si>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</si>
  <si>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</si>
  <si>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</si>
  <si>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</si>
  <si>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</si>
  <si>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</si>
  <si>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</si>
  <si>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</si>
  <si>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</si>
  <si>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</si>
  <si>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</si>
  <si>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</si>
  <si>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</si>
  <si>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</si>
  <si>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</si>
  <si>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</si>
  <si>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</si>
  <si>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</si>
  <si>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</si>
  <si>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</si>
  <si>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</si>
  <si>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</si>
  <si>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</si>
  <si>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</si>
  <si>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</si>
  <si>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</si>
  <si>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</si>
  <si>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</si>
  <si>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</si>
  <si>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</si>
  <si>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</si>
  <si>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</si>
  <si>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</si>
  <si>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</si>
  <si>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</si>
  <si>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</si>
  <si>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</si>
  <si>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</si>
  <si>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</si>
  <si>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</si>
  <si>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</si>
  <si>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</si>
  <si>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</si>
  <si>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</si>
  <si>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</si>
  <si>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</si>
  <si>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</si>
  <si>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</si>
  <si>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</si>
  <si>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</si>
  <si>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</si>
  <si>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</si>
  <si>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</si>
  <si>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</si>
  <si>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</si>
  <si>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</si>
  <si>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</si>
  <si>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</si>
  <si>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</si>
  <si>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</si>
  <si>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</si>
  <si>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</si>
  <si>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</si>
  <si>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</si>
  <si>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</si>
  <si>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</si>
  <si>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</si>
  <si>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</si>
  <si>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</si>
  <si>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</si>
  <si>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</si>
  <si>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</si>
  <si>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</si>
  <si>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</si>
  <si>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</si>
  <si>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</si>
  <si>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</si>
  <si>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</si>
  <si>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</si>
  <si>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</si>
  <si>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</si>
  <si>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</si>
  <si>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</si>
  <si>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</si>
  <si>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</si>
  <si>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</si>
  <si>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</si>
  <si>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</si>
  <si>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</si>
  <si>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</si>
  <si>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</si>
  <si>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</si>
  <si>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</si>
  <si>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</si>
  <si>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</si>
  <si>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</si>
  <si>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</si>
  <si>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</si>
  <si>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</si>
  <si>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</si>
  <si>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</si>
  <si>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</si>
  <si>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</si>
  <si>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</si>
  <si>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</si>
  <si>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</si>
  <si>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</si>
  <si>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</si>
  <si>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</si>
  <si>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</si>
  <si>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</si>
  <si>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</si>
  <si>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</si>
  <si>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</si>
  <si>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</si>
  <si>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</si>
  <si>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</si>
  <si>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</si>
  <si>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</si>
  <si>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</si>
  <si>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</si>
  <si>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</si>
  <si>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</si>
  <si>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</si>
  <si>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</si>
  <si>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</si>
  <si>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</si>
  <si>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</si>
  <si>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</si>
  <si>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</si>
  <si>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</si>
  <si>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</si>
  <si>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</si>
  <si>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</si>
  <si>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</si>
  <si>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</si>
  <si>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</si>
  <si>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</si>
  <si>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</si>
  <si>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</si>
  <si>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</si>
  <si>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</si>
  <si>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</si>
  <si>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</si>
  <si>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</si>
  <si>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</si>
  <si>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</si>
  <si>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</si>
  <si>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</si>
  <si>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</si>
  <si>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</si>
  <si>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</si>
  <si>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</si>
  <si>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</si>
  <si>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</si>
  <si>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</si>
  <si>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</si>
  <si>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</si>
  <si>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</si>
  <si>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</si>
  <si>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</si>
  <si>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</si>
  <si>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</si>
  <si>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</si>
  <si>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</si>
  <si>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</si>
  <si>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</si>
  <si>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</si>
  <si>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</si>
  <si>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</si>
  <si>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</si>
  <si>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</si>
  <si>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</si>
  <si>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</si>
  <si>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</si>
  <si>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</si>
  <si>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</si>
  <si>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</si>
  <si>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</si>
  <si>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</si>
  <si>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</si>
  <si>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</si>
  <si>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</si>
  <si>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</si>
  <si>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</si>
  <si>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</si>
  <si>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</si>
  <si>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</si>
  <si>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</si>
  <si>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</si>
  <si>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</si>
  <si>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</si>
  <si>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</si>
  <si>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</si>
  <si>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</si>
  <si>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</si>
  <si>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</si>
  <si>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</si>
  <si>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</si>
  <si>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</si>
  <si>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</si>
  <si>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</si>
  <si>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</si>
  <si>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</si>
  <si>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</si>
  <si>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</si>
  <si>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</si>
  <si>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</si>
  <si>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區分</t>
    <phoneticPr fontId="1" type="noConversion"/>
  </si>
  <si>
    <t>총합계</t>
  </si>
  <si>
    <t>과장</t>
  </si>
  <si>
    <t>대리</t>
  </si>
  <si>
    <t>부장</t>
  </si>
  <si>
    <t>사원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</si>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</sst>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7" formatCode="0.0%"/>
    <numFmt numFmtId="178" formatCode="#,##0_);[Red]\(#,##0\)"/>
    <numFmt numFmtId="179" formatCode="0.0"/>
    <numFmt numFmtId="180" formatCode="#,##0_ "/>
    <numFmt numFmtId="183" formatCode="&quot;*&quot;0&quot;명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바탕체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183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3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(차트작업!$A$4:$A$5,차트작업!$A$7:$A$9)</c15:sqref>
                        </c15:formulaRef>
                      </c:ext>
                    </c:extLst>
                    <c:strCache>
                      <c:ptCount val="5"/>
                      <c:pt idx="0">
                        <c:v>골든밸리</c:v>
                      </c:pt>
                      <c:pt idx="1">
                        <c:v>파인비치</c:v>
                      </c:pt>
                      <c:pt idx="2">
                        <c:v>뉴그린</c:v>
                      </c:pt>
                      <c:pt idx="3">
                        <c:v>그랜드</c:v>
                      </c:pt>
                      <c:pt idx="4">
                        <c:v>토스카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차트작업!$F$4:$F$9</c15:sqref>
                        </c15:fullRef>
                        <c15:formulaRef>
                          <c15:sqref>(차트작업!$F$4:$F$5,차트작업!$F$7:$F$9)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29250</c:v>
                      </c:pt>
                      <c:pt idx="1">
                        <c:v>27180</c:v>
                      </c:pt>
                      <c:pt idx="2">
                        <c:v>33510</c:v>
                      </c:pt>
                      <c:pt idx="3">
                        <c:v>23970</c:v>
                      </c:pt>
                      <c:pt idx="4">
                        <c:v>39560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E43-4384-B17D-9832B80CD935}"/>
                  </c:ext>
                </c:extLst>
              </c15:ser>
            </c15:filteredBarSeries>
          </c:ext>
        </c:extLst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19050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19050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789992-5C10-694D-375B-9B2E5E262609}"/>
            </a:ext>
          </a:extLst>
        </xdr:cNvPr>
        <xdr:cNvSpPr/>
      </xdr:nvSpPr>
      <xdr:spPr>
        <a:xfrm>
          <a:off x="4914900" y="904875"/>
          <a:ext cx="809625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202.95267604167" createdVersion="8" refreshedVersion="8" minRefreshableVersion="3" recordCount="11" xr:uid="{F4B9D88E-5CD7-46BF-BCD3-2AFB9DBEF3D8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사원"/>
        <s v="부장"/>
        <s v="대리"/>
        <s v="과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배지민"/>
    <s v="AC6807"/>
    <s v="경리부"/>
    <x v="0"/>
    <n v="2400000"/>
    <n v="580000"/>
    <n v="2980000"/>
  </r>
  <r>
    <s v="조다미"/>
    <s v="PD7570"/>
    <s v="기획부"/>
    <x v="0"/>
    <n v="2400000"/>
    <n v="550000"/>
    <n v="2950000"/>
  </r>
  <r>
    <s v="김서현"/>
    <s v="SK6324"/>
    <s v="영업부"/>
    <x v="0"/>
    <n v="2350000"/>
    <n v="570000"/>
    <n v="2920000"/>
  </r>
  <r>
    <s v="박지성"/>
    <s v="PD2978"/>
    <s v="기획부"/>
    <x v="1"/>
    <n v="3900000"/>
    <n v="1100000"/>
    <n v="5000000"/>
  </r>
  <r>
    <s v="최준열"/>
    <s v="SK9713"/>
    <s v="영업부"/>
    <x v="1"/>
    <n v="3850000"/>
    <n v="1200000"/>
    <n v="5050000"/>
  </r>
  <r>
    <s v="최서연"/>
    <s v="AC1486"/>
    <s v="경리부"/>
    <x v="2"/>
    <n v="2700000"/>
    <n v="670000"/>
    <n v="3370000"/>
  </r>
  <r>
    <s v="김미지"/>
    <s v="PD3774"/>
    <s v="기획부"/>
    <x v="2"/>
    <n v="2600000"/>
    <n v="760000"/>
    <n v="3360000"/>
  </r>
  <r>
    <s v="이예소"/>
    <s v="SK5744"/>
    <s v="영업부"/>
    <x v="2"/>
    <n v="2650000"/>
    <n v="670000"/>
    <n v="3320000"/>
  </r>
  <r>
    <s v="송승환"/>
    <s v="SK5007"/>
    <s v="영업부"/>
    <x v="2"/>
    <n v="2500000"/>
    <n v="880000"/>
    <n v="3380000"/>
  </r>
  <r>
    <s v="김규리"/>
    <s v="AC5441"/>
    <s v="경리부"/>
    <x v="3"/>
    <n v="3000000"/>
    <n v="950000"/>
    <n v="3950000"/>
  </r>
  <r>
    <s v="이향기"/>
    <s v="PD1092"/>
    <s v="기획부"/>
    <x v="3"/>
    <n v="3200000"/>
    <n v="970000"/>
    <n v="41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8B0F4F-E3D5-4ABF-B8B1-DD60837EAE91}" name="피벗 테이블3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5">
        <item x="3"/>
        <item x="2"/>
        <item x="1"/>
        <item x="0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80"/>
    <dataField name="최대 : 성과급" fld="5" subtotal="max" baseField="3" baseItem="0" numFmtId="41"/>
    <dataField name="최대 : 실수령액" fld="6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/>
  </sheetViews>
  <sheetFormatPr defaultRowHeight="16.5" x14ac:dyDescent="0.3"/>
  <cols>
    <col min="5" max="5" width="11.625" bestFit="1" customWidth="1"/>
    <col min="6" max="6" width="12.375" bestFit="1" customWidth="1"/>
    <col min="7" max="7" width="10.375" bestFit="1" customWidth="1"/>
  </cols>
  <sheetData>
    <row r="1" spans="1:7" x14ac:dyDescent="0.3">
      <c r="A1" t="s">
        <v>3</v>
      </c>
    </row>
    <row r="4" spans="1:7" x14ac:dyDescent="0.3">
      <c r="G4" s="1"/>
    </row>
    <row r="5" spans="1:7" x14ac:dyDescent="0.3">
      <c r="G5" s="1"/>
    </row>
    <row r="6" spans="1:7" x14ac:dyDescent="0.3">
      <c r="G6" s="1"/>
    </row>
    <row r="7" spans="1:7" x14ac:dyDescent="0.3">
      <c r="G7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J8" sqref="J8"/>
    </sheetView>
  </sheetViews>
  <sheetFormatPr defaultRowHeight="16.5" x14ac:dyDescent="0.3"/>
  <cols>
    <col min="2" max="2" width="10.375" bestFit="1" customWidth="1"/>
    <col min="5" max="5" width="11.125" customWidth="1"/>
    <col min="6" max="6" width="10.375" bestFit="1" customWidth="1"/>
  </cols>
  <sheetData>
    <row r="1" spans="1:6" ht="30" customHeight="1" thickBot="1" x14ac:dyDescent="0.35">
      <c r="A1" s="25" t="s">
        <v>133</v>
      </c>
      <c r="B1" s="25"/>
      <c r="C1" s="25"/>
      <c r="D1" s="25"/>
      <c r="E1" s="25"/>
      <c r="F1" s="25"/>
    </row>
    <row r="2" spans="1:6" ht="18" thickTop="1" thickBot="1" x14ac:dyDescent="0.35"/>
    <row r="3" spans="1:6" x14ac:dyDescent="0.3">
      <c r="A3" s="28" t="s">
        <v>242</v>
      </c>
      <c r="B3" s="29" t="s">
        <v>137</v>
      </c>
      <c r="C3" s="29" t="s">
        <v>138</v>
      </c>
      <c r="D3" s="29" t="s">
        <v>139</v>
      </c>
      <c r="E3" s="29" t="s">
        <v>141</v>
      </c>
      <c r="F3" s="30" t="s">
        <v>140</v>
      </c>
    </row>
    <row r="4" spans="1:6" x14ac:dyDescent="0.3">
      <c r="A4" s="31" t="s">
        <v>134</v>
      </c>
      <c r="B4" s="3" t="s">
        <v>142</v>
      </c>
      <c r="C4" s="3" t="s">
        <v>152</v>
      </c>
      <c r="D4" s="26">
        <v>8</v>
      </c>
      <c r="E4" s="27">
        <v>45815</v>
      </c>
      <c r="F4" s="32" t="s">
        <v>151</v>
      </c>
    </row>
    <row r="5" spans="1:6" x14ac:dyDescent="0.3">
      <c r="A5" s="31"/>
      <c r="B5" s="3" t="s">
        <v>143</v>
      </c>
      <c r="C5" s="3" t="s">
        <v>153</v>
      </c>
      <c r="D5" s="26">
        <v>10</v>
      </c>
      <c r="E5" s="27">
        <v>45815</v>
      </c>
      <c r="F5" s="32"/>
    </row>
    <row r="6" spans="1:6" x14ac:dyDescent="0.3">
      <c r="A6" s="31"/>
      <c r="B6" s="3" t="s">
        <v>144</v>
      </c>
      <c r="C6" s="3" t="s">
        <v>154</v>
      </c>
      <c r="D6" s="26">
        <v>9</v>
      </c>
      <c r="E6" s="27">
        <v>45816</v>
      </c>
      <c r="F6" s="32"/>
    </row>
    <row r="7" spans="1:6" x14ac:dyDescent="0.3">
      <c r="A7" s="31" t="s">
        <v>135</v>
      </c>
      <c r="B7" s="3" t="s">
        <v>145</v>
      </c>
      <c r="C7" s="3" t="s">
        <v>155</v>
      </c>
      <c r="D7" s="26">
        <v>7</v>
      </c>
      <c r="E7" s="27">
        <v>45815</v>
      </c>
      <c r="F7" s="32" t="s">
        <v>160</v>
      </c>
    </row>
    <row r="8" spans="1:6" x14ac:dyDescent="0.3">
      <c r="A8" s="31"/>
      <c r="B8" s="3" t="s">
        <v>146</v>
      </c>
      <c r="C8" s="3" t="s">
        <v>156</v>
      </c>
      <c r="D8" s="26">
        <v>10</v>
      </c>
      <c r="E8" s="27">
        <v>45816</v>
      </c>
      <c r="F8" s="32"/>
    </row>
    <row r="9" spans="1:6" x14ac:dyDescent="0.3">
      <c r="A9" s="31" t="s">
        <v>136</v>
      </c>
      <c r="B9" s="3" t="s">
        <v>147</v>
      </c>
      <c r="C9" s="3" t="s">
        <v>157</v>
      </c>
      <c r="D9" s="26">
        <v>8</v>
      </c>
      <c r="E9" s="27">
        <v>45815</v>
      </c>
      <c r="F9" s="32" t="s">
        <v>150</v>
      </c>
    </row>
    <row r="10" spans="1:6" x14ac:dyDescent="0.3">
      <c r="A10" s="31"/>
      <c r="B10" s="3" t="s">
        <v>148</v>
      </c>
      <c r="C10" s="3" t="s">
        <v>158</v>
      </c>
      <c r="D10" s="26">
        <v>11</v>
      </c>
      <c r="E10" s="27">
        <v>45816</v>
      </c>
      <c r="F10" s="32"/>
    </row>
    <row r="11" spans="1:6" ht="17.25" thickBot="1" x14ac:dyDescent="0.35">
      <c r="A11" s="33"/>
      <c r="B11" s="34" t="s">
        <v>149</v>
      </c>
      <c r="C11" s="34" t="s">
        <v>159</v>
      </c>
      <c r="D11" s="35">
        <v>12</v>
      </c>
      <c r="E11" s="36">
        <v>45816</v>
      </c>
      <c r="F11" s="37"/>
    </row>
  </sheetData>
  <mergeCells count="7">
    <mergeCell ref="A1:F1"/>
    <mergeCell ref="F9:F11"/>
    <mergeCell ref="F7:F8"/>
    <mergeCell ref="F4:F6"/>
    <mergeCell ref="A9:A11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M12" sqref="M12"/>
    </sheetView>
  </sheetViews>
  <sheetFormatPr defaultRowHeight="16.5" x14ac:dyDescent="0.3"/>
  <cols>
    <col min="7" max="7" width="13.625" customWidth="1"/>
  </cols>
  <sheetData>
    <row r="1" spans="1:7" ht="20.25" x14ac:dyDescent="0.3">
      <c r="A1" s="17" t="s">
        <v>161</v>
      </c>
      <c r="B1" s="17"/>
      <c r="C1" s="17"/>
      <c r="D1" s="17"/>
      <c r="E1" s="17"/>
      <c r="F1" s="17"/>
      <c r="G1" s="17"/>
    </row>
    <row r="3" spans="1:7" x14ac:dyDescent="0.3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3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3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3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3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3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3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3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3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3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3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3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3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abSelected="1" workbookViewId="0">
      <selection activeCell="M3" sqref="M3:M11"/>
    </sheetView>
  </sheetViews>
  <sheetFormatPr defaultRowHeight="16.5" x14ac:dyDescent="0.3"/>
  <cols>
    <col min="3" max="3" width="13.625" bestFit="1" customWidth="1"/>
    <col min="5" max="5" width="10.75" bestFit="1" customWidth="1"/>
    <col min="7" max="7" width="8.625" customWidth="1"/>
    <col min="8" max="12" width="9.625" customWidth="1"/>
  </cols>
  <sheetData>
    <row r="1" spans="1:13" x14ac:dyDescent="0.3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3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3">
      <c r="A3" s="3" t="s">
        <v>124</v>
      </c>
      <c r="B3" s="3">
        <v>67</v>
      </c>
      <c r="C3" s="3">
        <v>71</v>
      </c>
      <c r="D3" s="10">
        <f>AVERAGE(B3:C3)</f>
        <v>69</v>
      </c>
      <c r="E3" s="3" t="str">
        <f>IF(AND(COUNTIF(B3:C3,"&gt;=40")=2,D3&gt;=60),"합격","불합격")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 &amp;MAX(H3:L3),H3:L3, "&lt;&gt;" &amp; MIN(H3:L3))</f>
        <v>86</v>
      </c>
    </row>
    <row r="4" spans="1:13" x14ac:dyDescent="0.3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 t="str">
        <f t="shared" ref="E4:E11" si="1">IF(AND(COUNTIF(B4:C4,"&gt;=40")=2,D4&gt;=60),"합격","불합격")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2">AVERAGEIFS(H4:L4,H4:L4,"&lt;&gt;" &amp;MAX(H4:L4),H4:L4, "&lt;&gt;" &amp; MIN(H4:L4))</f>
        <v>92.333333333333329</v>
      </c>
    </row>
    <row r="5" spans="1:13" x14ac:dyDescent="0.3">
      <c r="A5" s="3" t="s">
        <v>126</v>
      </c>
      <c r="B5" s="3">
        <v>87</v>
      </c>
      <c r="C5" s="3">
        <v>38</v>
      </c>
      <c r="D5" s="10">
        <f t="shared" si="0"/>
        <v>62.5</v>
      </c>
      <c r="E5" s="3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2"/>
        <v>74</v>
      </c>
    </row>
    <row r="6" spans="1:13" x14ac:dyDescent="0.3">
      <c r="A6" s="3" t="s">
        <v>127</v>
      </c>
      <c r="B6" s="3">
        <v>92</v>
      </c>
      <c r="C6" s="3">
        <v>95</v>
      </c>
      <c r="D6" s="10">
        <f t="shared" si="0"/>
        <v>93.5</v>
      </c>
      <c r="E6" s="3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2"/>
        <v>87.333333333333329</v>
      </c>
    </row>
    <row r="7" spans="1:13" x14ac:dyDescent="0.3">
      <c r="A7" s="3" t="s">
        <v>128</v>
      </c>
      <c r="B7" s="3">
        <v>93</v>
      </c>
      <c r="C7" s="3">
        <v>90</v>
      </c>
      <c r="D7" s="10">
        <f t="shared" si="0"/>
        <v>91.5</v>
      </c>
      <c r="E7" s="3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2"/>
        <v>94.333333333333329</v>
      </c>
    </row>
    <row r="8" spans="1:13" x14ac:dyDescent="0.3">
      <c r="A8" s="3" t="s">
        <v>129</v>
      </c>
      <c r="B8" s="3">
        <v>46</v>
      </c>
      <c r="C8" s="3">
        <v>50</v>
      </c>
      <c r="D8" s="10">
        <f t="shared" si="0"/>
        <v>48</v>
      </c>
      <c r="E8" s="3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2"/>
        <v>70.666666666666671</v>
      </c>
    </row>
    <row r="9" spans="1:13" x14ac:dyDescent="0.3">
      <c r="A9" s="3" t="s">
        <v>130</v>
      </c>
      <c r="B9" s="3">
        <v>87</v>
      </c>
      <c r="C9" s="3">
        <v>90</v>
      </c>
      <c r="D9" s="10">
        <f t="shared" si="0"/>
        <v>88.5</v>
      </c>
      <c r="E9" s="3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2"/>
        <v>88.666666666666671</v>
      </c>
    </row>
    <row r="10" spans="1:13" x14ac:dyDescent="0.3">
      <c r="A10" s="3" t="s">
        <v>131</v>
      </c>
      <c r="B10" s="3">
        <v>55</v>
      </c>
      <c r="C10" s="3">
        <v>63</v>
      </c>
      <c r="D10" s="10">
        <f t="shared" si="0"/>
        <v>59</v>
      </c>
      <c r="E10" s="3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2"/>
        <v>92</v>
      </c>
    </row>
    <row r="11" spans="1:13" x14ac:dyDescent="0.3">
      <c r="A11" s="3" t="s">
        <v>132</v>
      </c>
      <c r="B11" s="3">
        <v>92</v>
      </c>
      <c r="C11" s="3">
        <v>89</v>
      </c>
      <c r="D11" s="10">
        <f t="shared" si="0"/>
        <v>90.5</v>
      </c>
      <c r="E11" s="3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2"/>
        <v>91</v>
      </c>
    </row>
    <row r="13" spans="1:13" x14ac:dyDescent="0.3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3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3" t="str">
        <f>YEAR($E$13)-(2000+MID(A15,2,2))&amp;"년차"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3">
      <c r="A16" s="3" t="s">
        <v>18</v>
      </c>
      <c r="B16" s="3" t="s">
        <v>19</v>
      </c>
      <c r="C16" s="3" t="s">
        <v>16</v>
      </c>
      <c r="D16" s="3" t="s">
        <v>20</v>
      </c>
      <c r="E16" s="3" t="str">
        <f t="shared" ref="E16:E24" si="3">YEAR($E$13)-(2000+MID(A16,2,2))&amp;"년차"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3">
      <c r="A17" s="3" t="s">
        <v>21</v>
      </c>
      <c r="B17" s="3" t="s">
        <v>22</v>
      </c>
      <c r="C17" s="3" t="s">
        <v>7</v>
      </c>
      <c r="D17" s="3" t="s">
        <v>23</v>
      </c>
      <c r="E17" s="3" t="str">
        <f t="shared" si="3"/>
        <v>17년차</v>
      </c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3">
      <c r="A18" s="3" t="s">
        <v>24</v>
      </c>
      <c r="B18" s="3" t="s">
        <v>25</v>
      </c>
      <c r="C18" s="3" t="s">
        <v>7</v>
      </c>
      <c r="D18" s="3" t="s">
        <v>26</v>
      </c>
      <c r="E18" s="3" t="str">
        <f t="shared" si="3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3">
      <c r="A19" s="3" t="s">
        <v>27</v>
      </c>
      <c r="B19" s="3" t="s">
        <v>28</v>
      </c>
      <c r="C19" s="3" t="s">
        <v>6</v>
      </c>
      <c r="D19" s="3" t="s">
        <v>23</v>
      </c>
      <c r="E19" s="3" t="str">
        <f t="shared" si="3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3">
      <c r="A20" s="3" t="s">
        <v>29</v>
      </c>
      <c r="B20" s="3" t="s">
        <v>30</v>
      </c>
      <c r="C20" s="3" t="s">
        <v>6</v>
      </c>
      <c r="D20" s="3" t="s">
        <v>20</v>
      </c>
      <c r="E20" s="3" t="str">
        <f t="shared" si="3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3">
      <c r="A21" s="3" t="s">
        <v>31</v>
      </c>
      <c r="B21" s="3" t="s">
        <v>32</v>
      </c>
      <c r="C21" s="3" t="s">
        <v>6</v>
      </c>
      <c r="D21" s="3" t="s">
        <v>26</v>
      </c>
      <c r="E21" s="3" t="str">
        <f t="shared" si="3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3">
      <c r="A22" s="3" t="s">
        <v>33</v>
      </c>
      <c r="B22" s="3" t="s">
        <v>34</v>
      </c>
      <c r="C22" s="3" t="s">
        <v>5</v>
      </c>
      <c r="D22" s="3" t="s">
        <v>17</v>
      </c>
      <c r="E22" s="3" t="str">
        <f t="shared" si="3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3">
      <c r="A23" s="3" t="s">
        <v>35</v>
      </c>
      <c r="B23" s="3" t="s">
        <v>36</v>
      </c>
      <c r="C23" s="3" t="s">
        <v>5</v>
      </c>
      <c r="D23" s="3" t="s">
        <v>20</v>
      </c>
      <c r="E23" s="3" t="str">
        <f t="shared" si="3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3">
      <c r="A24" s="3" t="s">
        <v>37</v>
      </c>
      <c r="B24" s="3" t="s">
        <v>38</v>
      </c>
      <c r="C24" s="3" t="s">
        <v>5</v>
      </c>
      <c r="D24" s="3" t="s">
        <v>26</v>
      </c>
      <c r="E24" s="3" t="str">
        <f t="shared" si="3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3">
      <c r="A26" t="s">
        <v>62</v>
      </c>
      <c r="B26" s="2" t="s">
        <v>83</v>
      </c>
      <c r="G26" s="3" t="s">
        <v>65</v>
      </c>
      <c r="H26" s="18" t="s">
        <v>80</v>
      </c>
      <c r="I26" s="19"/>
      <c r="J26" s="20"/>
    </row>
    <row r="27" spans="1:10" x14ac:dyDescent="0.3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21">
        <f>DMAX(G14:J24,4,G26:G27)-DMIN(G14:J24,4,G26:G27)</f>
        <v>70700</v>
      </c>
      <c r="I27" s="22"/>
      <c r="J27" s="23"/>
    </row>
    <row r="28" spans="1:10" x14ac:dyDescent="0.3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 " ")</f>
        <v>남</v>
      </c>
    </row>
    <row r="29" spans="1:10" x14ac:dyDescent="0.3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4">IFERROR(CHOOSE(MID(C29,8,1),"남","여","남","여"), " ")</f>
        <v>여</v>
      </c>
    </row>
    <row r="30" spans="1:10" x14ac:dyDescent="0.3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4"/>
        <v>여</v>
      </c>
    </row>
    <row r="31" spans="1:10" x14ac:dyDescent="0.3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4"/>
        <v xml:space="preserve"> </v>
      </c>
    </row>
    <row r="32" spans="1:10" x14ac:dyDescent="0.3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4"/>
        <v>여</v>
      </c>
    </row>
    <row r="33" spans="1:5" x14ac:dyDescent="0.3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4"/>
        <v>여</v>
      </c>
    </row>
    <row r="34" spans="1:5" x14ac:dyDescent="0.3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4"/>
        <v>남</v>
      </c>
    </row>
    <row r="35" spans="1:5" x14ac:dyDescent="0.3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4"/>
        <v>남</v>
      </c>
    </row>
    <row r="36" spans="1:5" x14ac:dyDescent="0.3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4"/>
        <v xml:space="preserve"> </v>
      </c>
    </row>
    <row r="37" spans="1:5" x14ac:dyDescent="0.3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4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B18" sqref="B18"/>
    </sheetView>
  </sheetViews>
  <sheetFormatPr defaultRowHeight="16.5" x14ac:dyDescent="0.3"/>
  <cols>
    <col min="1" max="1" width="7.5" bestFit="1" customWidth="1"/>
    <col min="2" max="3" width="13.125" bestFit="1" customWidth="1"/>
    <col min="4" max="4" width="15.25" bestFit="1" customWidth="1"/>
    <col min="5" max="7" width="10.625" bestFit="1" customWidth="1"/>
  </cols>
  <sheetData>
    <row r="1" spans="1:7" ht="20.25" x14ac:dyDescent="0.3">
      <c r="A1" s="17" t="s">
        <v>181</v>
      </c>
      <c r="B1" s="17"/>
      <c r="C1" s="17"/>
      <c r="D1" s="17"/>
      <c r="E1" s="17"/>
      <c r="F1" s="17"/>
      <c r="G1" s="17"/>
    </row>
    <row r="3" spans="1:7" x14ac:dyDescent="0.3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3">
      <c r="A4" s="3" t="s">
        <v>193</v>
      </c>
      <c r="B4" s="3" t="s">
        <v>199</v>
      </c>
      <c r="C4" s="3" t="s">
        <v>196</v>
      </c>
      <c r="D4" s="3" t="s">
        <v>26</v>
      </c>
      <c r="E4" s="7">
        <v>2400000</v>
      </c>
      <c r="F4" s="7">
        <v>580000</v>
      </c>
      <c r="G4" s="7">
        <f>SUM(E4:F4)</f>
        <v>2980000</v>
      </c>
    </row>
    <row r="5" spans="1:7" x14ac:dyDescent="0.3">
      <c r="A5" s="3" t="s">
        <v>195</v>
      </c>
      <c r="B5" s="3" t="s">
        <v>203</v>
      </c>
      <c r="C5" s="3" t="s">
        <v>7</v>
      </c>
      <c r="D5" s="3" t="s">
        <v>26</v>
      </c>
      <c r="E5" s="7">
        <v>2400000</v>
      </c>
      <c r="F5" s="7">
        <v>550000</v>
      </c>
      <c r="G5" s="7">
        <f>SUM(E5:F5)</f>
        <v>2950000</v>
      </c>
    </row>
    <row r="6" spans="1:7" x14ac:dyDescent="0.3">
      <c r="A6" s="3" t="s">
        <v>190</v>
      </c>
      <c r="B6" s="3" t="s">
        <v>207</v>
      </c>
      <c r="C6" s="3" t="s">
        <v>5</v>
      </c>
      <c r="D6" s="3" t="s">
        <v>26</v>
      </c>
      <c r="E6" s="7">
        <v>2350000</v>
      </c>
      <c r="F6" s="7">
        <v>570000</v>
      </c>
      <c r="G6" s="7">
        <f>SUM(E6:F6)</f>
        <v>2920000</v>
      </c>
    </row>
    <row r="7" spans="1:7" x14ac:dyDescent="0.3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>SUM(E7:F7)</f>
        <v>5000000</v>
      </c>
    </row>
    <row r="8" spans="1:7" x14ac:dyDescent="0.3">
      <c r="A8" s="3" t="s">
        <v>189</v>
      </c>
      <c r="B8" s="3" t="s">
        <v>204</v>
      </c>
      <c r="C8" s="3" t="s">
        <v>5</v>
      </c>
      <c r="D8" s="3" t="s">
        <v>23</v>
      </c>
      <c r="E8" s="7">
        <v>3850000</v>
      </c>
      <c r="F8" s="7">
        <v>1200000</v>
      </c>
      <c r="G8" s="7">
        <f>SUM(E8:F8)</f>
        <v>5050000</v>
      </c>
    </row>
    <row r="9" spans="1:7" x14ac:dyDescent="0.3">
      <c r="A9" s="3" t="s">
        <v>192</v>
      </c>
      <c r="B9" s="3" t="s">
        <v>198</v>
      </c>
      <c r="C9" s="3" t="s">
        <v>196</v>
      </c>
      <c r="D9" s="3" t="s">
        <v>20</v>
      </c>
      <c r="E9" s="7">
        <v>2700000</v>
      </c>
      <c r="F9" s="7">
        <v>670000</v>
      </c>
      <c r="G9" s="7">
        <f>SUM(E9:F9)</f>
        <v>3370000</v>
      </c>
    </row>
    <row r="10" spans="1:7" x14ac:dyDescent="0.3">
      <c r="A10" s="3" t="s">
        <v>188</v>
      </c>
      <c r="B10" s="3" t="s">
        <v>202</v>
      </c>
      <c r="C10" s="3" t="s">
        <v>7</v>
      </c>
      <c r="D10" s="3" t="s">
        <v>20</v>
      </c>
      <c r="E10" s="7">
        <v>2600000</v>
      </c>
      <c r="F10" s="7">
        <v>760000</v>
      </c>
      <c r="G10" s="7">
        <f>SUM(E10:F10)</f>
        <v>3360000</v>
      </c>
    </row>
    <row r="11" spans="1:7" x14ac:dyDescent="0.3">
      <c r="A11" s="3" t="s">
        <v>191</v>
      </c>
      <c r="B11" s="3" t="s">
        <v>205</v>
      </c>
      <c r="C11" s="3" t="s">
        <v>5</v>
      </c>
      <c r="D11" s="3" t="s">
        <v>20</v>
      </c>
      <c r="E11" s="7">
        <v>2650000</v>
      </c>
      <c r="F11" s="7">
        <v>670000</v>
      </c>
      <c r="G11" s="7">
        <f>SUM(E11:F11)</f>
        <v>3320000</v>
      </c>
    </row>
    <row r="12" spans="1:7" x14ac:dyDescent="0.3">
      <c r="A12" s="3" t="s">
        <v>185</v>
      </c>
      <c r="B12" s="3" t="s">
        <v>206</v>
      </c>
      <c r="C12" s="3" t="s">
        <v>5</v>
      </c>
      <c r="D12" s="3" t="s">
        <v>20</v>
      </c>
      <c r="E12" s="7">
        <v>2500000</v>
      </c>
      <c r="F12" s="7">
        <v>880000</v>
      </c>
      <c r="G12" s="7">
        <f>SUM(E12:F12)</f>
        <v>3380000</v>
      </c>
    </row>
    <row r="13" spans="1:7" x14ac:dyDescent="0.3">
      <c r="A13" s="3" t="s">
        <v>186</v>
      </c>
      <c r="B13" s="3" t="s">
        <v>197</v>
      </c>
      <c r="C13" s="3" t="s">
        <v>196</v>
      </c>
      <c r="D13" s="3" t="s">
        <v>17</v>
      </c>
      <c r="E13" s="7">
        <v>3000000</v>
      </c>
      <c r="F13" s="7">
        <v>950000</v>
      </c>
      <c r="G13" s="7">
        <f>SUM(E13:F13)</f>
        <v>3950000</v>
      </c>
    </row>
    <row r="14" spans="1:7" x14ac:dyDescent="0.3">
      <c r="A14" s="3" t="s">
        <v>194</v>
      </c>
      <c r="B14" s="3" t="s">
        <v>201</v>
      </c>
      <c r="C14" s="3" t="s">
        <v>7</v>
      </c>
      <c r="D14" s="3" t="s">
        <v>17</v>
      </c>
      <c r="E14" s="7">
        <v>3200000</v>
      </c>
      <c r="F14" s="7">
        <v>970000</v>
      </c>
      <c r="G14" s="7">
        <f>SUM(E14:F14)</f>
        <v>4170000</v>
      </c>
    </row>
    <row r="18" spans="1:4" x14ac:dyDescent="0.3">
      <c r="A18" s="38" t="s">
        <v>251</v>
      </c>
      <c r="B18" t="s">
        <v>248</v>
      </c>
      <c r="C18" t="s">
        <v>249</v>
      </c>
      <c r="D18" t="s">
        <v>250</v>
      </c>
    </row>
    <row r="19" spans="1:4" x14ac:dyDescent="0.3">
      <c r="A19" t="s">
        <v>244</v>
      </c>
      <c r="B19" s="40">
        <v>3200000</v>
      </c>
      <c r="C19" s="39">
        <v>970000</v>
      </c>
      <c r="D19" s="39">
        <v>4170000</v>
      </c>
    </row>
    <row r="20" spans="1:4" x14ac:dyDescent="0.3">
      <c r="A20" t="s">
        <v>245</v>
      </c>
      <c r="B20" s="40">
        <v>2700000</v>
      </c>
      <c r="C20" s="39">
        <v>880000</v>
      </c>
      <c r="D20" s="39">
        <v>3380000</v>
      </c>
    </row>
    <row r="21" spans="1:4" x14ac:dyDescent="0.3">
      <c r="A21" t="s">
        <v>246</v>
      </c>
      <c r="B21" s="40">
        <v>3900000</v>
      </c>
      <c r="C21" s="39">
        <v>1200000</v>
      </c>
      <c r="D21" s="39">
        <v>5050000</v>
      </c>
    </row>
    <row r="22" spans="1:4" x14ac:dyDescent="0.3">
      <c r="A22" t="s">
        <v>247</v>
      </c>
      <c r="B22" s="40">
        <v>2400000</v>
      </c>
      <c r="C22" s="39">
        <v>580000</v>
      </c>
      <c r="D22" s="39">
        <v>2980000</v>
      </c>
    </row>
    <row r="23" spans="1:4" x14ac:dyDescent="0.3">
      <c r="A23" t="s">
        <v>243</v>
      </c>
      <c r="B23" s="40">
        <v>3900000</v>
      </c>
      <c r="C23" s="39">
        <v>1200000</v>
      </c>
      <c r="D23" s="39">
        <v>5050000</v>
      </c>
    </row>
  </sheetData>
  <sortState xmlns:xlrd2="http://schemas.microsoft.com/office/spreadsheetml/2017/richdata2" ref="A4:G14">
    <sortCondition descending="1" ref="D4:D1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I21" sqref="I21"/>
    </sheetView>
  </sheetViews>
  <sheetFormatPr defaultRowHeight="16.5" x14ac:dyDescent="0.3"/>
  <cols>
    <col min="1" max="1" width="2.625" customWidth="1"/>
    <col min="2" max="2" width="13.125" bestFit="1" customWidth="1"/>
    <col min="3" max="3" width="11.625" bestFit="1" customWidth="1"/>
  </cols>
  <sheetData>
    <row r="1" spans="2:3" x14ac:dyDescent="0.3">
      <c r="B1" s="24" t="s">
        <v>209</v>
      </c>
      <c r="C1" s="24"/>
    </row>
    <row r="2" spans="2:3" x14ac:dyDescent="0.3">
      <c r="B2" s="2"/>
    </row>
    <row r="3" spans="2:3" x14ac:dyDescent="0.3">
      <c r="B3" s="11" t="s">
        <v>210</v>
      </c>
      <c r="C3" s="13">
        <v>316624.95672293013</v>
      </c>
    </row>
    <row r="4" spans="2:3" x14ac:dyDescent="0.3">
      <c r="B4" s="11" t="s">
        <v>208</v>
      </c>
      <c r="C4" s="3">
        <v>36</v>
      </c>
    </row>
    <row r="5" spans="2:3" x14ac:dyDescent="0.3">
      <c r="B5" s="11" t="s">
        <v>211</v>
      </c>
      <c r="C5" s="12">
        <v>3.5000000000000003E-2</v>
      </c>
    </row>
    <row r="6" spans="2:3" x14ac:dyDescent="0.3">
      <c r="B6" s="11" t="s">
        <v>213</v>
      </c>
      <c r="C6" s="14">
        <f>C3*C4</f>
        <v>11398498.442025485</v>
      </c>
    </row>
    <row r="7" spans="2:3" x14ac:dyDescent="0.3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A3" sqref="A3:H3"/>
    </sheetView>
  </sheetViews>
  <sheetFormatPr defaultRowHeight="16.5" x14ac:dyDescent="0.3"/>
  <cols>
    <col min="2" max="8" width="7.125" customWidth="1"/>
    <col min="9" max="9" width="5.625" customWidth="1"/>
    <col min="10" max="10" width="10.625" customWidth="1"/>
  </cols>
  <sheetData>
    <row r="1" spans="1:8" ht="20.25" x14ac:dyDescent="0.3">
      <c r="A1" s="17" t="s">
        <v>214</v>
      </c>
      <c r="B1" s="17"/>
      <c r="C1" s="17"/>
      <c r="D1" s="17"/>
      <c r="E1" s="17"/>
      <c r="F1" s="17"/>
      <c r="G1" s="17"/>
      <c r="H1" s="17"/>
    </row>
    <row r="3" spans="1:8" x14ac:dyDescent="0.3">
      <c r="A3" s="41" t="s">
        <v>8</v>
      </c>
      <c r="B3" s="41" t="s">
        <v>215</v>
      </c>
      <c r="C3" s="41" t="s">
        <v>216</v>
      </c>
      <c r="D3" s="41" t="s">
        <v>217</v>
      </c>
      <c r="E3" s="41" t="s">
        <v>218</v>
      </c>
      <c r="F3" s="41" t="s">
        <v>219</v>
      </c>
      <c r="G3" s="41" t="s">
        <v>220</v>
      </c>
      <c r="H3" s="41" t="s">
        <v>46</v>
      </c>
    </row>
    <row r="4" spans="1:8" x14ac:dyDescent="0.3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3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3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3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3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3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3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3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19050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activeCell="K15" sqref="K15"/>
    </sheetView>
  </sheetViews>
  <sheetFormatPr defaultRowHeight="16.5" x14ac:dyDescent="0.3"/>
  <sheetData>
    <row r="1" spans="1:6" ht="20.25" x14ac:dyDescent="0.3">
      <c r="A1" s="17" t="s">
        <v>230</v>
      </c>
      <c r="B1" s="17"/>
      <c r="C1" s="17"/>
      <c r="D1" s="17"/>
      <c r="E1" s="17"/>
      <c r="F1" s="17"/>
    </row>
    <row r="3" spans="1:6" x14ac:dyDescent="0.3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3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3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3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3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3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3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이수영</cp:lastModifiedBy>
  <dcterms:created xsi:type="dcterms:W3CDTF">2025-02-05T04:40:07Z</dcterms:created>
  <dcterms:modified xsi:type="dcterms:W3CDTF">2026-06-29T14:40:07Z</dcterms:modified>
</cp:coreProperties>
</file>