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dbc24d07c62fe1/바탕 화면/2024 시나공 기출/"/>
    </mc:Choice>
  </mc:AlternateContent>
  <xr:revisionPtr revIDLastSave="147" documentId="8_{F6FB68CE-2B56-400C-955E-D3A9FDC89931}" xr6:coauthVersionLast="47" xr6:coauthVersionMax="47" xr10:uidLastSave="{5C220481-EB72-40FA-A91D-9C89FF1C1407}"/>
  <bookViews>
    <workbookView xWindow="-110" yWindow="-110" windowWidth="19420" windowHeight="10300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0" r:id="rId5"/>
    <sheet name="분석작업-2" sheetId="5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0" hidden="1">'기본작업-1'!$A$2:$F$33</definedName>
    <definedName name="_xleta.AND" hidden="1" xlm="1">#NAME?</definedName>
    <definedName name="_xleta.IF" hidden="1" xlm="1">#NAME?</definedName>
    <definedName name="_xleta.SUBSTITUTE" hidden="1" xlm="1">#NAME?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3" l="1"/>
  <c r="F32" i="3" a="1"/>
  <c r="F32" i="3" s="1"/>
  <c r="G32" i="3" a="1"/>
  <c r="G32" i="3" s="1"/>
  <c r="H32" i="3" a="1"/>
  <c r="H32" i="3" s="1"/>
  <c r="G33" i="3" a="1"/>
  <c r="G33" i="3" s="1"/>
  <c r="H33" i="3" a="1"/>
  <c r="H33" i="3"/>
  <c r="G34" i="3" a="1"/>
  <c r="G34" i="3" s="1"/>
  <c r="H34" i="3" a="1"/>
  <c r="H34" i="3" s="1"/>
  <c r="G35" i="3" a="1"/>
  <c r="G35" i="3" s="1"/>
  <c r="H35" i="3" a="1"/>
  <c r="H35" i="3"/>
  <c r="F33" i="3" a="1"/>
  <c r="F33" i="3" s="1"/>
  <c r="F34" i="3" a="1"/>
  <c r="F34" i="3" s="1"/>
  <c r="F35" i="3" a="1"/>
  <c r="F35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A36" i="1"/>
  <c r="H4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B7D75A6-2C40-4525-B368-DA714C021B7B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600C6BF-983C-46C3-A26B-52CDC20B6274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길벗컴활1급기출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<sst xmlns="http://schemas.openxmlformats.org/spreadsheetml/2006/main" count="402" uniqueCount="214">
  <si>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</si>
  <si>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</si>
  <si>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</si>
  <si>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</si>
  <si>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</si>
  <si>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</si>
  <si>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</si>
  <si>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</si>
  <si>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</si>
  <si>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</si>
  <si>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</si>
  <si>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</si>
  <si>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</si>
  <si>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</si>
  <si>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</si>
  <si>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</si>
  <si>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</si>
  <si>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</si>
  <si>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</si>
  <si>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</si>
  <si>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</si>
  <si>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</si>
  <si>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</si>
  <si>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</si>
  <si>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</si>
  <si>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</si>
  <si>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</si>
  <si>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</si>
  <si>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</si>
  <si>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</si>
  <si>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</si>
  <si>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</si>
  <si>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</si>
  <si>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</si>
  <si>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</si>
  <si>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</si>
  <si>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</si>
  <si>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</si>
  <si>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</si>
  <si>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</si>
  <si>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</si>
  <si>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</si>
  <si>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</si>
  <si>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</si>
  <si>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</si>
  <si>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</si>
  <si>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</si>
  <si>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</si>
  <si>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</si>
  <si>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</si>
  <si>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</si>
  <si>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</si>
  <si>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</si>
  <si>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</si>
  <si>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</si>
  <si>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</si>
  <si>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</si>
  <si>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</si>
  <si>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</si>
  <si>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</si>
  <si>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</si>
  <si>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</si>
  <si>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</si>
  <si>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</si>
  <si>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</si>
  <si>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</si>
  <si>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</si>
  <si>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</si>
  <si>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</si>
  <si>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</si>
  <si>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</si>
  <si>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</si>
  <si>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</si>
  <si>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</si>
  <si>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</si>
  <si>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</si>
  <si>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</si>
  <si>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</si>
  <si>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</si>
  <si>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</si>
  <si>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</si>
  <si>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</si>
  <si>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</si>
  <si>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</si>
  <si>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</si>
  <si>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</si>
  <si>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</si>
  <si>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</si>
  <si>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</si>
  <si>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</si>
  <si>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</si>
  <si>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</si>
  <si>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</si>
  <si>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</si>
  <si>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</si>
  <si>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</si>
  <si>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</si>
  <si>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</si>
  <si>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</si>
  <si>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</si>
  <si>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</si>
  <si>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</si>
  <si>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</si>
  <si>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</si>
  <si>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</si>
  <si>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</si>
  <si>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</si>
  <si>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</si>
  <si>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</si>
  <si>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</si>
  <si>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</si>
  <si>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</si>
  <si>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</si>
  <si>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</si>
  <si>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</si>
  <si>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</si>
  <si>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</si>
  <si>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</si>
  <si>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</si>
  <si>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</si>
  <si>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</si>
  <si>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</si>
  <si>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</si>
  <si>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</si>
  <si>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</si>
  <si>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</si>
  <si>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</si>
  <si>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</si>
  <si>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</si>
  <si>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</si>
  <si>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</si>
  <si>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</si>
  <si>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</si>
  <si>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</si>
  <si>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</si>
  <si>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</si>
  <si>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</si>
  <si>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</si>
  <si>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</si>
  <si>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</si>
  <si>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</si>
  <si>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</si>
  <si>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</si>
  <si>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</si>
  <si>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</si>
  <si>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</si>
  <si>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</si>
  <si>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</si>
  <si>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</si>
  <si>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</si>
  <si>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</si>
  <si>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</si>
  <si>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</si>
  <si>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</si>
  <si>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</si>
  <si>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</si>
  <si>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</si>
  <si>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</si>
  <si>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</si>
  <si>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</si>
  <si>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</si>
  <si>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</si>
  <si>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</si>
  <si>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</si>
  <si>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</si>
  <si>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</si>
  <si>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</si>
  <si>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</si>
  <si>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</si>
  <si>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</si>
  <si>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</si>
  <si>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</si>
  <si>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</si>
  <si>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</si>
  <si>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</si>
  <si>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</si>
  <si>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</si>
  <si>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</si>
  <si>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</si>
  <si>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</si>
  <si>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</si>
  <si>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</si>
  <si>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</si>
  <si>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</si>
  <si>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</si>
  <si>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</si>
  <si>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</si>
  <si>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</si>
  <si>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</si>
  <si>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</si>
  <si>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</si>
  <si>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</si>
  <si>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</si>
  <si>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</si>
  <si>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</si>
  <si>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</si>
  <si>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</si>
  <si>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</si>
  <si>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</si>
  <si>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</si>
  <si>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</si>
  <si>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</si>
  <si>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$G$2</t>
  </si>
  <si>
    <t>$G$4</t>
  </si>
  <si>
    <t>할인율 증가</t>
  </si>
  <si>
    <t>만든 사람 Windows 사용자 날짜 2024-12-23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</si>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</sst>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&quot;남성&quot;;&quot;여성&quot;;&quot;공통&quot;;&quot;반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41" fontId="5" fillId="0" borderId="1" xfId="1" applyFont="1" applyFill="1" applyBorder="1" applyAlignment="1">
      <alignment horizontal="right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07-4E55-B3EC-A4CA33491B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491696"/>
        <c:axId val="938492056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938492056"/>
        <c:scaling>
          <c:orientation val="minMax"/>
          <c:max val="200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8491696"/>
        <c:crosses val="max"/>
        <c:crossBetween val="between"/>
      </c:valAx>
      <c:catAx>
        <c:axId val="938491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8492056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936077C6-D6DD-A0E7-A90B-F242D4C4988D}"/>
            </a:ext>
          </a:extLst>
        </xdr:cNvPr>
        <xdr:cNvSpPr/>
      </xdr:nvSpPr>
      <xdr:spPr>
        <a:xfrm>
          <a:off x="2444750" y="2374900"/>
          <a:ext cx="9588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AEC80D9F-DE9F-DEE4-1BCD-E57D25812A60}"/>
            </a:ext>
          </a:extLst>
        </xdr:cNvPr>
        <xdr:cNvSpPr/>
      </xdr:nvSpPr>
      <xdr:spPr>
        <a:xfrm>
          <a:off x="3403600" y="2374900"/>
          <a:ext cx="10096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Windows 사용자" refreshedDate="45649.69388298611" backgroundQuery="1" createdVersion="8" refreshedVersion="8" minRefreshableVersion="3" recordCount="0" supportSubquery="1" supportAdvancedDrill="1" xr:uid="{704DB9A2-AB8B-4FF8-B288-86F57BCA8FEB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90DF04-D712-4865-AC8B-080D61170266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>
      <items count="3">
        <item x="0" e="0"/>
        <item x="1" e="0"/>
        <item x="2" e="0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H47"/>
  <sheetViews>
    <sheetView topLeftCell="A40" zoomScale="85" zoomScaleNormal="85" workbookViewId="0">
      <selection activeCell="F41" sqref="F41"/>
    </sheetView>
  </sheetViews>
  <sheetFormatPr defaultRowHeight="17"/>
  <cols>
    <col min="2" max="2" width="25.5" customWidth="1"/>
    <col min="3" max="3" width="15.3320312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8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8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8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  <c r="H4" t="b">
        <f>AND(RIGHT($A3,3)&gt;="160",$C3&lt;&gt;"극동제약")</f>
        <v>0</v>
      </c>
    </row>
    <row r="5" spans="1:8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8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8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8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8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8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8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8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8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8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8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8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3" t="s">
        <v>191</v>
      </c>
    </row>
    <row r="36" spans="1:6">
      <c r="A36" t="b">
        <f>AND(MID($A3,4,1)&gt;="5",OR(MONTH($E3)=3,MONTH($E3)=9))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F2" sqref="F2"/>
    </sheetView>
  </sheetViews>
  <sheetFormatPr defaultRowHeight="17"/>
  <cols>
    <col min="1" max="1" width="5.08203125" customWidth="1"/>
    <col min="2" max="2" width="31.8320312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2">
        <v>150</v>
      </c>
    </row>
    <row r="6" spans="2:4">
      <c r="B6" s="7" t="s">
        <v>86</v>
      </c>
      <c r="C6" s="8">
        <v>42</v>
      </c>
      <c r="D6" s="22">
        <v>190</v>
      </c>
    </row>
    <row r="7" spans="2:4">
      <c r="B7" s="7" t="s">
        <v>48</v>
      </c>
      <c r="C7" s="8">
        <v>45</v>
      </c>
      <c r="D7" s="22">
        <v>139</v>
      </c>
    </row>
    <row r="8" spans="2:4">
      <c r="B8" s="7" t="s">
        <v>89</v>
      </c>
      <c r="C8" s="8">
        <v>159</v>
      </c>
      <c r="D8" s="22">
        <v>124</v>
      </c>
    </row>
    <row r="9" spans="2:4">
      <c r="B9" s="7" t="s">
        <v>90</v>
      </c>
      <c r="C9" s="8">
        <v>54</v>
      </c>
      <c r="D9" s="22">
        <v>129</v>
      </c>
    </row>
    <row r="10" spans="2:4">
      <c r="B10" s="7" t="s">
        <v>24</v>
      </c>
      <c r="C10" s="8">
        <v>120</v>
      </c>
      <c r="D10" s="22">
        <v>297</v>
      </c>
    </row>
    <row r="11" spans="2:4">
      <c r="B11" s="7" t="s">
        <v>91</v>
      </c>
      <c r="C11" s="8">
        <v>111</v>
      </c>
      <c r="D11" s="22">
        <v>268</v>
      </c>
    </row>
    <row r="12" spans="2:4">
      <c r="B12" s="7" t="s">
        <v>92</v>
      </c>
      <c r="C12" s="8">
        <v>4996</v>
      </c>
      <c r="D12" s="22">
        <v>118</v>
      </c>
    </row>
    <row r="13" spans="2:4">
      <c r="B13" s="7" t="s">
        <v>93</v>
      </c>
      <c r="C13" s="8">
        <v>15459</v>
      </c>
      <c r="D13" s="22">
        <v>134</v>
      </c>
    </row>
    <row r="14" spans="2:4">
      <c r="B14" s="7" t="s">
        <v>94</v>
      </c>
      <c r="C14" s="8">
        <v>448</v>
      </c>
      <c r="D14" s="22">
        <v>89</v>
      </c>
    </row>
    <row r="15" spans="2:4">
      <c r="B15" s="7" t="s">
        <v>77</v>
      </c>
      <c r="C15" s="8">
        <v>114</v>
      </c>
      <c r="D15" s="22">
        <v>118</v>
      </c>
    </row>
    <row r="16" spans="2:4">
      <c r="B16" s="7" t="s">
        <v>95</v>
      </c>
      <c r="C16" s="8">
        <v>441</v>
      </c>
      <c r="D16" s="22">
        <v>151</v>
      </c>
    </row>
    <row r="17" spans="2:4">
      <c r="B17" s="7" t="s">
        <v>96</v>
      </c>
      <c r="C17" s="8">
        <v>51</v>
      </c>
      <c r="D17" s="22">
        <v>89</v>
      </c>
    </row>
    <row r="18" spans="2:4">
      <c r="B18" s="7" t="s">
        <v>51</v>
      </c>
      <c r="C18" s="8">
        <v>82</v>
      </c>
      <c r="D18" s="22">
        <v>118</v>
      </c>
    </row>
    <row r="19" spans="2:4">
      <c r="B19" s="7" t="s">
        <v>97</v>
      </c>
      <c r="C19" s="8">
        <v>165</v>
      </c>
      <c r="D19" s="22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zoomScale="85" zoomScaleNormal="85" workbookViewId="0">
      <selection activeCell="A32" sqref="A32:C32"/>
    </sheetView>
  </sheetViews>
  <sheetFormatPr defaultRowHeight="17"/>
  <cols>
    <col min="2" max="2" width="11.08203125" bestFit="1" customWidth="1"/>
    <col min="3" max="3" width="29.25" customWidth="1"/>
    <col min="4" max="4" width="10" customWidth="1"/>
    <col min="5" max="5" width="29.33203125" customWidth="1"/>
    <col min="6" max="6" width="9.33203125" bestFit="1" customWidth="1"/>
    <col min="7" max="7" width="7.08203125" bestFit="1" customWidth="1"/>
    <col min="8" max="8" width="11.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IF(LEFT(C3,2)=LEFT(D3,2),SUBSTITUTE(C3,"","★",1),C3)</f>
        <v>건웅 로딘정 100mg</v>
      </c>
      <c r="F3" s="11">
        <v>178000</v>
      </c>
      <c r="G3" s="1">
        <v>115</v>
      </c>
      <c r="H3" s="39" t="str">
        <f>TEXT(IFERROR($F3*$G3,""),"#,##0원")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>IF(LEFT(C4,2)=LEFT(D4,2),SUBSTITUTE(C4,"","★",1),C4)</f>
        <v>국제 구루메포민정 250mg</v>
      </c>
      <c r="F4" s="11">
        <v>59000</v>
      </c>
      <c r="G4" s="1">
        <v>129</v>
      </c>
      <c r="H4" s="39" t="str">
        <f t="shared" ref="H4:H28" si="0">TEXT(IFERROR($F4*$G4,""),"#,##0원")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ref="E4:E28" si="1">IF(LEFT(C5,2)=LEFT(D5,2),SUBSTITUTE(C5,"","★",1),C5)</f>
        <v>경인 염화리소짐정 90mg</v>
      </c>
      <c r="F5" s="11">
        <v>52000</v>
      </c>
      <c r="G5" s="1">
        <v>118</v>
      </c>
      <c r="H5" s="39" t="str">
        <f t="shared" si="0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1"/>
        <v>경인 파모티딘정 40mg</v>
      </c>
      <c r="F6" s="11">
        <v>119000</v>
      </c>
      <c r="G6" s="1">
        <v>89</v>
      </c>
      <c r="H6" s="39" t="str">
        <f t="shared" si="0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1"/>
        <v>극동 테녹시캄정 20mg</v>
      </c>
      <c r="F7" s="11">
        <v>312000</v>
      </c>
      <c r="G7" s="1">
        <v>89</v>
      </c>
      <c r="H7" s="39" t="str">
        <f t="shared" si="0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1"/>
        <v>아시클로버정 200mg</v>
      </c>
      <c r="F8" s="11">
        <v>458000</v>
      </c>
      <c r="G8" s="1">
        <v>118</v>
      </c>
      <c r="H8" s="39" t="str">
        <f t="shared" si="0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1"/>
        <v>파모티딘정 20mg</v>
      </c>
      <c r="F9" s="11">
        <v>39000</v>
      </c>
      <c r="G9" s="1" t="s">
        <v>115</v>
      </c>
      <c r="H9" s="39" t="str">
        <f t="shared" si="0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1"/>
        <v>국제 각시원정 10mg</v>
      </c>
      <c r="F10" s="11">
        <v>42000</v>
      </c>
      <c r="G10" s="1">
        <v>190</v>
      </c>
      <c r="H10" s="39" t="str">
        <f t="shared" si="0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1"/>
        <v>염화리소짐정 90mg</v>
      </c>
      <c r="F11" s="11">
        <v>62000</v>
      </c>
      <c r="G11" s="1">
        <v>105</v>
      </c>
      <c r="H11" s="39" t="str">
        <f t="shared" si="0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1"/>
        <v>아테놀올정 100mg</v>
      </c>
      <c r="F12" s="11">
        <v>155000</v>
      </c>
      <c r="G12" s="1">
        <v>103</v>
      </c>
      <c r="H12" s="39" t="str">
        <f t="shared" si="0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1"/>
        <v>프로치온아미드정 250mg</v>
      </c>
      <c r="F13" s="11">
        <v>80000</v>
      </c>
      <c r="G13" s="1">
        <v>139</v>
      </c>
      <c r="H13" s="39" t="str">
        <f t="shared" si="0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1"/>
        <v>노플록사신정 100mg</v>
      </c>
      <c r="F14" s="11">
        <v>125000</v>
      </c>
      <c r="G14" s="1">
        <v>134</v>
      </c>
      <c r="H14" s="39" t="str">
        <f t="shared" si="0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1"/>
        <v>딜티아젬서방정 30mg</v>
      </c>
      <c r="F15" s="11">
        <v>53000</v>
      </c>
      <c r="G15" s="1">
        <v>151</v>
      </c>
      <c r="H15" s="39" t="str">
        <f t="shared" si="0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1"/>
        <v>로딘정 200mg</v>
      </c>
      <c r="F16" s="11">
        <v>235000</v>
      </c>
      <c r="G16" s="1">
        <v>151</v>
      </c>
      <c r="H16" s="39" t="str">
        <f t="shared" si="0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1"/>
        <v>염산라니티딘정 300mg</v>
      </c>
      <c r="F17" s="11">
        <v>242000</v>
      </c>
      <c r="G17" s="1">
        <v>115</v>
      </c>
      <c r="H17" s="39" t="str">
        <f t="shared" si="0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1"/>
        <v>딜티아젬서방정 90mg</v>
      </c>
      <c r="F18" s="11">
        <v>159000</v>
      </c>
      <c r="G18" s="1">
        <v>124</v>
      </c>
      <c r="H18" s="39" t="str">
        <f t="shared" si="0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1"/>
        <v>간필정 20mg</v>
      </c>
      <c r="F19" s="11">
        <v>161000</v>
      </c>
      <c r="G19" s="1">
        <v>126</v>
      </c>
      <c r="H19" s="39" t="str">
        <f t="shared" si="0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1"/>
        <v>국제 니페디핀연질캅셀 10mg</v>
      </c>
      <c r="F20" s="11">
        <v>111000</v>
      </c>
      <c r="G20" s="1">
        <v>268</v>
      </c>
      <c r="H20" s="39" t="str">
        <f t="shared" si="0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1"/>
        <v>가티링정 150mg</v>
      </c>
      <c r="F21" s="11" t="s">
        <v>139</v>
      </c>
      <c r="G21" s="1"/>
      <c r="H21" s="39" t="str">
        <f t="shared" si="0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1"/>
        <v>국제 가티링정 300mg</v>
      </c>
      <c r="F22" s="11">
        <v>243000</v>
      </c>
      <c r="G22" s="1">
        <v>164</v>
      </c>
      <c r="H22" s="39" t="str">
        <f t="shared" si="0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1"/>
        <v>구루메포민정 500mg</v>
      </c>
      <c r="F23" s="11">
        <v>70000</v>
      </c>
      <c r="G23" s="1">
        <v>288</v>
      </c>
      <c r="H23" s="39" t="str">
        <f t="shared" si="0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1"/>
        <v>민중게로비솔주 10mg</v>
      </c>
      <c r="F24" s="11">
        <v>69710</v>
      </c>
      <c r="G24" s="1">
        <v>124</v>
      </c>
      <c r="H24" s="39" t="str">
        <f t="shared" si="0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1"/>
        <v>경인 파모티딘정 20mg</v>
      </c>
      <c r="F25" s="11">
        <v>66000</v>
      </c>
      <c r="G25" s="1">
        <v>118</v>
      </c>
      <c r="H25" s="39" t="str">
        <f t="shared" si="0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1"/>
        <v>건웅 미크로노마이신주사 60mg</v>
      </c>
      <c r="F26" s="11">
        <v>15790</v>
      </c>
      <c r="G26" s="1" t="s">
        <v>115</v>
      </c>
      <c r="H26" s="39" t="str">
        <f t="shared" si="0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1"/>
        <v>아테놀올정 50mg</v>
      </c>
      <c r="F27" s="11">
        <v>10300</v>
      </c>
      <c r="G27" s="1">
        <v>89</v>
      </c>
      <c r="H27" s="39" t="str">
        <f t="shared" si="0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1"/>
        <v>나릴정 50mg</v>
      </c>
      <c r="F28" s="11" t="s">
        <v>139</v>
      </c>
      <c r="G28" s="1"/>
      <c r="H28" s="39" t="str">
        <f t="shared" si="0"/>
        <v/>
      </c>
      <c r="I28" s="1"/>
    </row>
    <row r="30" spans="1:9">
      <c r="A30" t="s">
        <v>152</v>
      </c>
      <c r="E30" t="s">
        <v>153</v>
      </c>
    </row>
    <row r="31" spans="1:9">
      <c r="A31" s="40" t="s">
        <v>1</v>
      </c>
      <c r="B31" s="41"/>
      <c r="C31" s="42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6" t="str">
        <f>VLOOKUP(MIN($B$3:$B$28),$B$3:$C$28,2,FALSE)</f>
        <v>건웅 미크로노마이신주사 60mg</v>
      </c>
      <c r="B32" s="43"/>
      <c r="C32" s="44"/>
      <c r="E32" s="1" t="s">
        <v>8</v>
      </c>
      <c r="F32" s="12">
        <f t="array" ref="F32">AVERAGE(IF(($D$3:$D$28=$E32)*(YEAR($B$3:$B$28)=F$31)*($F$3:$F$28&gt;=50000),$G$3:$G$28))</f>
        <v>151</v>
      </c>
      <c r="G32" s="12">
        <f t="array" ref="G32">AVERAGE(IF(($D$3:$D$28=$E32)*(YEAR($B$3:$B$28)=G$31)*($F$3:$F$28&gt;=50000),$G$3:$G$28))</f>
        <v>135</v>
      </c>
      <c r="H32" s="12">
        <f t="array" ref="H32">AVERAGE(IF(($D$3:$D$28=$E32)*(YEAR($B$3:$B$28)=H$31)*($F$3:$F$28&gt;=50000),$G$3:$G$28))</f>
        <v>129</v>
      </c>
    </row>
    <row r="33" spans="5:8">
      <c r="E33" s="1" t="s">
        <v>25</v>
      </c>
      <c r="F33" s="12">
        <f t="array" ref="F33">AVERAGE(IF(($D$3:$D$28=$E33)*(YEAR($B$3:$B$28)=F$31)*($F$3:$F$28&gt;=50000),$G$3:$G$28))</f>
        <v>118</v>
      </c>
      <c r="G33" s="12">
        <f t="array" ref="G33">AVERAGE(IF(($D$3:$D$28=$E33)*(YEAR($B$3:$B$28)=G$31)*($F$3:$F$28&gt;=50000),$G$3:$G$28))</f>
        <v>110.5</v>
      </c>
      <c r="H33" s="12">
        <f t="array" ref="H33">AVERAGE(IF(($D$3:$D$28=$E33)*(YEAR($B$3:$B$28)=H$31)*($F$3:$F$28&gt;=50000),$G$3:$G$28))</f>
        <v>89</v>
      </c>
    </row>
    <row r="34" spans="5:8">
      <c r="E34" s="1" t="s">
        <v>36</v>
      </c>
      <c r="F34" s="12">
        <f t="array" ref="F34">AVERAGE(IF(($D$3:$D$28=$E34)*(YEAR($B$3:$B$28)=F$31)*($F$3:$F$28&gt;=50000),$G$3:$G$28))</f>
        <v>127.8</v>
      </c>
      <c r="G34" s="12">
        <f t="array" ref="G34">AVERAGE(IF(($D$3:$D$28=$E34)*(YEAR($B$3:$B$28)=G$31)*($F$3:$F$28&gt;=50000),$G$3:$G$28))</f>
        <v>129</v>
      </c>
      <c r="H34" s="12">
        <f t="array" ref="H34">AVERAGE(IF(($D$3:$D$28=$E34)*(YEAR($B$3:$B$28)=H$31)*($F$3:$F$28&gt;=50000),$G$3:$G$28))</f>
        <v>288</v>
      </c>
    </row>
    <row r="35" spans="5:8">
      <c r="E35" s="1" t="s">
        <v>119</v>
      </c>
      <c r="F35" s="12">
        <f t="array" ref="F35">AVERAGE(IF(($D$3:$D$28=$E35)*(YEAR($B$3:$B$28)=F$31)*($F$3:$F$28&gt;=50000),$G$3:$G$28))</f>
        <v>80.333333333333329</v>
      </c>
      <c r="G35" s="12">
        <f t="array" ref="G35">AVERAGE(IF(($D$3:$D$28=$E35)*(YEAR($B$3:$B$28)=G$31)*($F$3:$F$28&gt;=50000),$G$3:$G$28))</f>
        <v>124</v>
      </c>
      <c r="H35" s="12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zoomScale="70" zoomScaleNormal="70" workbookViewId="0">
      <selection activeCell="C4" sqref="C4"/>
    </sheetView>
  </sheetViews>
  <sheetFormatPr defaultRowHeight="17"/>
  <cols>
    <col min="1" max="1" width="11.5" bestFit="1" customWidth="1"/>
    <col min="2" max="7" width="16.6640625" bestFit="1" customWidth="1"/>
    <col min="8" max="9" width="14.5" bestFit="1" customWidth="1"/>
  </cols>
  <sheetData>
    <row r="2" spans="1:7">
      <c r="B2" s="23" t="s">
        <v>198</v>
      </c>
      <c r="C2" s="23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23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4"/>
      <c r="C5" s="24"/>
      <c r="D5" s="24"/>
      <c r="E5" s="24"/>
      <c r="F5" s="24">
        <v>127.5</v>
      </c>
      <c r="G5" s="24">
        <v>348</v>
      </c>
    </row>
    <row r="6" spans="1:7">
      <c r="A6" t="s">
        <v>82</v>
      </c>
      <c r="B6" s="24">
        <v>187.33333333333334</v>
      </c>
      <c r="C6" s="24">
        <v>145</v>
      </c>
      <c r="D6" s="24">
        <v>185.25</v>
      </c>
      <c r="E6" s="24">
        <v>133.75</v>
      </c>
      <c r="F6" s="24">
        <v>191.5</v>
      </c>
      <c r="G6" s="24">
        <v>137</v>
      </c>
    </row>
    <row r="7" spans="1:7">
      <c r="A7" t="s">
        <v>193</v>
      </c>
      <c r="B7" s="24">
        <v>109.83333333333333</v>
      </c>
      <c r="C7" s="24">
        <v>1207.5</v>
      </c>
      <c r="D7" s="24">
        <v>84</v>
      </c>
      <c r="E7" s="24">
        <v>265.33333333333331</v>
      </c>
      <c r="F7" s="24">
        <v>106.25</v>
      </c>
      <c r="G7" s="24">
        <v>3745.75</v>
      </c>
    </row>
    <row r="8" spans="1:7">
      <c r="A8" t="s">
        <v>192</v>
      </c>
      <c r="B8" s="24"/>
      <c r="C8" s="24"/>
      <c r="D8" s="24">
        <v>134</v>
      </c>
      <c r="E8" s="24">
        <v>334</v>
      </c>
      <c r="F8" s="24"/>
      <c r="G8" s="24"/>
    </row>
    <row r="9" spans="1:7">
      <c r="A9" t="s">
        <v>36</v>
      </c>
      <c r="B9" s="24">
        <v>153.57142857142858</v>
      </c>
      <c r="C9" s="24">
        <v>3055.4285714285716</v>
      </c>
      <c r="D9" s="24">
        <v>128.66666666666666</v>
      </c>
      <c r="E9" s="24">
        <v>60.333333333333336</v>
      </c>
      <c r="F9" s="24">
        <v>163.6</v>
      </c>
      <c r="G9" s="24">
        <v>176.6</v>
      </c>
    </row>
    <row r="10" spans="1:7">
      <c r="A10" t="s">
        <v>69</v>
      </c>
      <c r="B10" s="24"/>
      <c r="C10" s="24"/>
      <c r="D10" s="24">
        <v>151</v>
      </c>
      <c r="E10" s="24">
        <v>709</v>
      </c>
      <c r="F10" s="24"/>
      <c r="G10" s="24"/>
    </row>
    <row r="11" spans="1:7">
      <c r="A11" t="s">
        <v>30</v>
      </c>
      <c r="B11" s="24">
        <v>167.5</v>
      </c>
      <c r="C11" s="24">
        <v>256.66666666666669</v>
      </c>
      <c r="D11" s="24">
        <v>126</v>
      </c>
      <c r="E11" s="24">
        <v>50.75</v>
      </c>
      <c r="F11" s="24">
        <v>184.4</v>
      </c>
      <c r="G11" s="24">
        <v>255.8</v>
      </c>
    </row>
    <row r="12" spans="1:7">
      <c r="A12" t="s">
        <v>25</v>
      </c>
      <c r="B12" s="24">
        <v>116.8</v>
      </c>
      <c r="C12" s="24">
        <v>388.2</v>
      </c>
      <c r="D12" s="24">
        <v>146.85714285714286</v>
      </c>
      <c r="E12" s="24">
        <v>3078.8571428571427</v>
      </c>
      <c r="F12" s="24">
        <v>205.2</v>
      </c>
      <c r="G12" s="24">
        <v>680.4</v>
      </c>
    </row>
    <row r="13" spans="1:7">
      <c r="A13" t="s">
        <v>13</v>
      </c>
      <c r="B13" s="24"/>
      <c r="C13" s="24"/>
      <c r="D13" s="24">
        <v>224</v>
      </c>
      <c r="E13" s="24">
        <v>182</v>
      </c>
      <c r="F13" s="24"/>
      <c r="G13" s="24"/>
    </row>
    <row r="14" spans="1:7">
      <c r="A14" t="s">
        <v>8</v>
      </c>
      <c r="B14" s="24">
        <v>163.23076923076923</v>
      </c>
      <c r="C14" s="24">
        <v>570.38461538461536</v>
      </c>
      <c r="D14" s="24">
        <v>154.1</v>
      </c>
      <c r="E14" s="24">
        <v>526</v>
      </c>
      <c r="F14" s="24">
        <v>128.6</v>
      </c>
      <c r="G14" s="24">
        <v>349.2</v>
      </c>
    </row>
    <row r="15" spans="1:7">
      <c r="A15" t="s">
        <v>194</v>
      </c>
      <c r="B15" s="24">
        <v>150.17500000000001</v>
      </c>
      <c r="C15" s="24">
        <v>999.1</v>
      </c>
      <c r="D15" s="24">
        <v>145.91176470588235</v>
      </c>
      <c r="E15" s="24">
        <v>875.05882352941171</v>
      </c>
      <c r="F15" s="24">
        <v>155</v>
      </c>
      <c r="G15" s="24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0F01-C559-4340-878A-EE880C306DD3}">
  <sheetPr codeName="Sheet9">
    <outlinePr summaryBelow="0"/>
  </sheetPr>
  <dimension ref="B1:F11"/>
  <sheetViews>
    <sheetView showGridLines="0" workbookViewId="0"/>
  </sheetViews>
  <sheetFormatPr defaultRowHeight="17" outlineLevelRow="1" outlineLevelCol="1"/>
  <cols>
    <col min="3" max="3" width="5.4140625" bestFit="1" customWidth="1"/>
    <col min="4" max="6" width="11.08203125" bestFit="1" customWidth="1" outlineLevel="1"/>
  </cols>
  <sheetData>
    <row r="1" spans="2:6" ht="17.5" thickBot="1"/>
    <row r="2" spans="2:6">
      <c r="B2" s="28" t="s">
        <v>207</v>
      </c>
      <c r="C2" s="29"/>
      <c r="D2" s="35"/>
      <c r="E2" s="35"/>
      <c r="F2" s="35"/>
    </row>
    <row r="3" spans="2:6" collapsed="1">
      <c r="B3" s="27"/>
      <c r="C3" s="27"/>
      <c r="D3" s="36" t="s">
        <v>209</v>
      </c>
      <c r="E3" s="36" t="s">
        <v>204</v>
      </c>
      <c r="F3" s="36" t="s">
        <v>206</v>
      </c>
    </row>
    <row r="4" spans="2:6" ht="64" hidden="1" outlineLevel="1">
      <c r="B4" s="31"/>
      <c r="C4" s="31"/>
      <c r="E4" s="38" t="s">
        <v>205</v>
      </c>
      <c r="F4" s="38" t="s">
        <v>205</v>
      </c>
    </row>
    <row r="5" spans="2:6">
      <c r="B5" s="32" t="s">
        <v>208</v>
      </c>
      <c r="C5" s="33"/>
      <c r="D5" s="30"/>
      <c r="E5" s="30"/>
      <c r="F5" s="30"/>
    </row>
    <row r="6" spans="2:6" outlineLevel="1">
      <c r="B6" s="31"/>
      <c r="C6" s="31" t="s">
        <v>202</v>
      </c>
      <c r="D6" s="25">
        <v>0.12</v>
      </c>
      <c r="E6" s="37">
        <v>0.15</v>
      </c>
      <c r="F6" s="37">
        <v>0.1</v>
      </c>
    </row>
    <row r="7" spans="2:6">
      <c r="B7" s="32" t="s">
        <v>210</v>
      </c>
      <c r="C7" s="33"/>
      <c r="D7" s="30"/>
      <c r="E7" s="30"/>
      <c r="F7" s="30"/>
    </row>
    <row r="8" spans="2:6" ht="17.5" outlineLevel="1" thickBot="1">
      <c r="B8" s="34"/>
      <c r="C8" s="34" t="s">
        <v>203</v>
      </c>
      <c r="D8" s="26">
        <v>4433440</v>
      </c>
      <c r="E8" s="26">
        <v>4282300</v>
      </c>
      <c r="F8" s="26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I4" sqref="I4"/>
    </sheetView>
  </sheetViews>
  <sheetFormatPr defaultRowHeight="17"/>
  <cols>
    <col min="2" max="2" width="13" bestFit="1" customWidth="1"/>
    <col min="4" max="4" width="9.33203125" bestFit="1" customWidth="1"/>
    <col min="5" max="5" width="8.58203125" customWidth="1"/>
    <col min="6" max="6" width="11" bestFit="1" customWidth="1"/>
    <col min="7" max="7" width="10.83203125" bestFit="1" customWidth="1"/>
  </cols>
  <sheetData>
    <row r="2" spans="1:7">
      <c r="A2" t="s">
        <v>98</v>
      </c>
      <c r="E2" s="13"/>
      <c r="F2" s="13" t="s">
        <v>154</v>
      </c>
      <c r="G2" s="14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5" t="s">
        <v>155</v>
      </c>
      <c r="C4" s="9" t="s">
        <v>36</v>
      </c>
      <c r="D4" s="16">
        <v>458000</v>
      </c>
      <c r="E4" s="9">
        <v>11</v>
      </c>
      <c r="F4" s="9" t="s">
        <v>157</v>
      </c>
      <c r="G4" s="16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Windows 사용자" comment="만든 사람 Windows 사용자 날짜 2024-12-23">
      <inputCells r="G2" val="0.15" numFmtId="9"/>
    </scenario>
    <scenario name="할인율 감소" locked="1" count="1" user="Windows 사용자" comment="만든 사람 Windows 사용자 날짜 2024-12-23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EB6A1F96-5752-491D-B900-B31E3127D256}">
      <formula1>REPT("◆",$E4/10)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4" zoomScale="85" zoomScaleNormal="85" workbookViewId="0">
      <selection activeCell="M17" sqref="M17"/>
    </sheetView>
  </sheetViews>
  <sheetFormatPr defaultRowHeight="17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D3" sqref="D3:D10"/>
    </sheetView>
  </sheetViews>
  <sheetFormatPr defaultRowHeight="17"/>
  <cols>
    <col min="1" max="1" width="3" customWidth="1"/>
    <col min="2" max="2" width="10" customWidth="1"/>
    <col min="3" max="3" width="11" customWidth="1"/>
    <col min="4" max="4" width="8.08203125" customWidth="1"/>
    <col min="5" max="5" width="12.58203125" customWidth="1"/>
    <col min="6" max="6" width="13.25" customWidth="1"/>
  </cols>
  <sheetData>
    <row r="2" spans="2:6">
      <c r="B2" s="17" t="s">
        <v>166</v>
      </c>
      <c r="C2" s="17" t="s">
        <v>167</v>
      </c>
      <c r="D2" s="18" t="s">
        <v>168</v>
      </c>
      <c r="E2" s="18" t="s">
        <v>185</v>
      </c>
      <c r="F2" s="18" t="s">
        <v>186</v>
      </c>
    </row>
    <row r="3" spans="2:6">
      <c r="B3" s="19" t="s">
        <v>169</v>
      </c>
      <c r="C3" s="20" t="s">
        <v>170</v>
      </c>
      <c r="D3" s="45">
        <v>1</v>
      </c>
      <c r="E3" s="21">
        <v>5</v>
      </c>
      <c r="F3" s="21">
        <v>124000</v>
      </c>
    </row>
    <row r="4" spans="2:6">
      <c r="B4" s="19" t="s">
        <v>171</v>
      </c>
      <c r="C4" s="20" t="s">
        <v>172</v>
      </c>
      <c r="D4" s="45" t="s">
        <v>187</v>
      </c>
      <c r="E4" s="21">
        <v>2</v>
      </c>
      <c r="F4" s="21">
        <v>299000</v>
      </c>
    </row>
    <row r="5" spans="2:6">
      <c r="B5" s="19" t="s">
        <v>173</v>
      </c>
      <c r="C5" s="20" t="s">
        <v>174</v>
      </c>
      <c r="D5" s="45">
        <v>-1</v>
      </c>
      <c r="E5" s="21">
        <v>5</v>
      </c>
      <c r="F5" s="21">
        <v>54000</v>
      </c>
    </row>
    <row r="6" spans="2:6">
      <c r="B6" s="19" t="s">
        <v>175</v>
      </c>
      <c r="C6" s="20" t="s">
        <v>176</v>
      </c>
      <c r="D6" s="45">
        <v>0</v>
      </c>
      <c r="E6" s="21">
        <v>4</v>
      </c>
      <c r="F6" s="21">
        <v>990000</v>
      </c>
    </row>
    <row r="7" spans="2:6">
      <c r="B7" s="19" t="s">
        <v>177</v>
      </c>
      <c r="C7" s="20" t="s">
        <v>178</v>
      </c>
      <c r="D7" s="45">
        <v>1</v>
      </c>
      <c r="E7" s="21">
        <v>9</v>
      </c>
      <c r="F7" s="21">
        <v>250000</v>
      </c>
    </row>
    <row r="8" spans="2:6">
      <c r="B8" s="19" t="s">
        <v>179</v>
      </c>
      <c r="C8" s="20" t="s">
        <v>180</v>
      </c>
      <c r="D8" s="45">
        <v>0</v>
      </c>
      <c r="E8" s="21">
        <v>10</v>
      </c>
      <c r="F8" s="21">
        <v>85000</v>
      </c>
    </row>
    <row r="9" spans="2:6">
      <c r="B9" s="19" t="s">
        <v>181</v>
      </c>
      <c r="C9" s="20" t="s">
        <v>182</v>
      </c>
      <c r="D9" s="45">
        <v>-1</v>
      </c>
      <c r="E9" s="21">
        <v>21</v>
      </c>
      <c r="F9" s="21">
        <v>342000</v>
      </c>
    </row>
    <row r="10" spans="2:6">
      <c r="B10" s="19" t="s">
        <v>183</v>
      </c>
      <c r="C10" s="20" t="s">
        <v>184</v>
      </c>
      <c r="D10" s="45">
        <v>1</v>
      </c>
      <c r="E10" s="21">
        <v>2</v>
      </c>
      <c r="F10" s="21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zoomScale="85" zoomScaleNormal="85" workbookViewId="0"/>
  </sheetViews>
  <sheetFormatPr defaultRowHeight="17"/>
  <cols>
    <col min="1" max="1" width="11.08203125" bestFit="1" customWidth="1"/>
    <col min="3" max="3" width="26.33203125" customWidth="1"/>
    <col min="4" max="4" width="14.75" customWidth="1"/>
    <col min="7" max="7" width="12.83203125" customWidth="1"/>
    <col min="8" max="8" width="6.75" customWidth="1"/>
    <col min="10" max="10" width="25.582031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2">
        <v>243</v>
      </c>
      <c r="F5" s="12">
        <v>10</v>
      </c>
      <c r="G5" s="12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2">
        <v>178</v>
      </c>
      <c r="F6" s="12">
        <v>25</v>
      </c>
      <c r="G6" s="12">
        <v>4450</v>
      </c>
    </row>
    <row r="7" spans="1:12">
      <c r="A7" s="2"/>
      <c r="B7" s="1"/>
      <c r="C7" s="3"/>
      <c r="D7" s="1"/>
      <c r="E7" s="12"/>
      <c r="F7" s="12"/>
      <c r="G7" s="12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2"/>
      <c r="F8" s="12"/>
      <c r="G8" s="12"/>
      <c r="I8" s="1" t="s">
        <v>20</v>
      </c>
      <c r="J8" s="12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2"/>
      <c r="F9" s="12"/>
      <c r="G9" s="12"/>
      <c r="I9" s="1" t="s">
        <v>6</v>
      </c>
      <c r="J9" s="12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2"/>
      <c r="F10" s="12"/>
      <c r="G10" s="12"/>
      <c r="I10" s="1" t="s">
        <v>11</v>
      </c>
      <c r="J10" s="12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2"/>
      <c r="F11" s="12"/>
      <c r="G11" s="12"/>
      <c r="I11" s="1" t="s">
        <v>14</v>
      </c>
      <c r="J11" s="12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2"/>
      <c r="F12" s="12"/>
      <c r="G12" s="12"/>
      <c r="I12" s="1" t="s">
        <v>23</v>
      </c>
      <c r="J12" s="12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2"/>
      <c r="F13" s="12"/>
      <c r="G13" s="12"/>
      <c r="I13" s="1" t="s">
        <v>28</v>
      </c>
      <c r="J13" s="12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2"/>
      <c r="F14" s="12"/>
      <c r="G14" s="12"/>
      <c r="I14" s="1" t="s">
        <v>70</v>
      </c>
      <c r="J14" s="12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2"/>
      <c r="F15" s="12"/>
      <c r="G15" s="12"/>
      <c r="I15" s="1" t="s">
        <v>80</v>
      </c>
      <c r="J15" s="12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2"/>
      <c r="F16" s="12"/>
      <c r="G16" s="12"/>
      <c r="I16" s="1" t="s">
        <v>50</v>
      </c>
      <c r="J16" s="12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2"/>
      <c r="F17" s="12"/>
      <c r="G17" s="12"/>
      <c r="I17" s="1" t="s">
        <v>73</v>
      </c>
      <c r="J17" s="12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2"/>
      <c r="F18" s="12"/>
      <c r="G18" s="12"/>
      <c r="I18" s="1" t="s">
        <v>39</v>
      </c>
      <c r="J18" s="12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2"/>
      <c r="F19" s="12"/>
      <c r="G19" s="12"/>
      <c r="I19" s="1" t="s">
        <v>47</v>
      </c>
      <c r="J19" s="12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2"/>
      <c r="F20" s="12"/>
      <c r="G20" s="12"/>
      <c r="I20" s="1" t="s">
        <v>59</v>
      </c>
      <c r="J20" s="12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2"/>
      <c r="F21" s="12"/>
      <c r="G21" s="12"/>
      <c r="I21" s="1" t="s">
        <v>85</v>
      </c>
      <c r="J21" s="12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2"/>
      <c r="F22" s="12"/>
      <c r="G22" s="12"/>
      <c r="I22" s="1" t="s">
        <v>17</v>
      </c>
      <c r="J22" s="12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2"/>
      <c r="F23" s="12"/>
      <c r="G23" s="12"/>
    </row>
    <row r="24" spans="1:12">
      <c r="A24" s="2"/>
      <c r="B24" s="1"/>
      <c r="C24" s="3"/>
      <c r="D24" s="1"/>
      <c r="E24" s="12"/>
      <c r="F24" s="12"/>
      <c r="G24" s="12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다인 정</cp:lastModifiedBy>
  <dcterms:created xsi:type="dcterms:W3CDTF">2023-08-09T00:13:15Z</dcterms:created>
  <dcterms:modified xsi:type="dcterms:W3CDTF">2024-12-23T17:02:15Z</dcterms:modified>
</cp:coreProperties>
</file>