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svg" ContentType="image/svg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 codeName="{28389E77-7640-9E18-AD5C-E98E2F4A8B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LJH\Desktop\2026_컴활1급_실기_기출문제집(20260210)\02 최신기출유형\09회\"/>
    </mc:Choice>
  </mc:AlternateContent>
  <xr:revisionPtr revIDLastSave="0" documentId="8_{F1B52F93-6C75-4CB9-8C6B-2FD838FBAAF3}" xr6:coauthVersionLast="47" xr6:coauthVersionMax="47" xr10:uidLastSave="{00000000-0000-0000-0000-000000000000}"/>
  <bookViews>
    <workbookView xWindow="-110" yWindow="-110" windowWidth="19420" windowHeight="10420" firstSheet="1" activeTab="2" xr2:uid="{812066B2-97CF-4D81-BA16-AB7A7A7E7780}"/>
  </bookViews>
  <sheets>
    <sheet name="기본작업-1" sheetId="3" r:id="rId1"/>
    <sheet name="기본작업-2" sheetId="11" r:id="rId2"/>
    <sheet name="계산작업" sheetId="1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'기본작업-1'!$A$2:$G$26</definedName>
    <definedName name="_xlnm._FilterDatabase" localSheetId="1" hidden="1">'기본작업-2'!#REF!</definedName>
    <definedName name="_xlnm.Criteria" localSheetId="0">'기본작업-1'!$A$28:$A$29</definedName>
    <definedName name="_xlnm.Criteria" localSheetId="1">'기본작업-2'!#REF!</definedName>
    <definedName name="_xlnm.Extract" localSheetId="0">'기본작업-1'!$A$31:$E$31</definedName>
    <definedName name="_xlnm.Extract" localSheetId="1">'기본작업-2'!#REF!</definedName>
  </definedNames>
  <calcPr calcId="191029"/>
  <pivotCaches>
    <pivotCache cacheId="9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5" i="1" l="1" a="1"/>
  <c r="I35" i="1" s="1"/>
  <c r="J32" i="1" a="1"/>
  <c r="J32" i="1" s="1"/>
  <c r="J31" i="1" a="1"/>
  <c r="J31" i="1" s="1"/>
  <c r="C32" i="1" a="1"/>
  <c r="C32" i="1" s="1"/>
  <c r="C31" i="1" a="1"/>
  <c r="C31" i="1" s="1"/>
  <c r="D31" i="1" a="1"/>
  <c r="D31" i="1"/>
  <c r="E31" i="1" a="1"/>
  <c r="E31" i="1" s="1"/>
  <c r="F31" i="1" a="1"/>
  <c r="F31" i="1" s="1"/>
  <c r="D32" i="1" a="1"/>
  <c r="D32" i="1"/>
  <c r="E32" i="1" a="1"/>
  <c r="E32" i="1" s="1"/>
  <c r="F32" i="1" a="1"/>
  <c r="F32" i="1" s="1"/>
  <c r="D33" i="1" a="1"/>
  <c r="D33" i="1" s="1"/>
  <c r="E33" i="1" a="1"/>
  <c r="E33" i="1" s="1"/>
  <c r="F33" i="1" a="1"/>
  <c r="F33" i="1" s="1"/>
  <c r="D34" i="1" a="1"/>
  <c r="D34" i="1" s="1"/>
  <c r="E34" i="1" a="1"/>
  <c r="E34" i="1" s="1"/>
  <c r="F34" i="1" a="1"/>
  <c r="F34" i="1" s="1"/>
  <c r="C33" i="1" a="1"/>
  <c r="C33" i="1" s="1"/>
  <c r="C34" i="1" a="1"/>
  <c r="C34" i="1" s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4" i="1"/>
  <c r="A29" i="3"/>
  <c r="G3" i="8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J4" i="1" a="1"/>
  <c r="J5" i="1" a="1"/>
  <c r="J9" i="1" a="1"/>
  <c r="J13" i="1" a="1"/>
  <c r="J17" i="1" a="1"/>
  <c r="J21" i="1" a="1"/>
  <c r="J25" i="1" a="1"/>
  <c r="J10" i="1" a="1"/>
  <c r="J14" i="1" a="1"/>
  <c r="J18" i="1" a="1"/>
  <c r="J26" i="1" a="1"/>
  <c r="J12" i="1" a="1"/>
  <c r="J20" i="1" a="1"/>
  <c r="J6" i="1" a="1"/>
  <c r="J22" i="1" a="1"/>
  <c r="J16" i="1" a="1"/>
  <c r="J24" i="1" a="1"/>
  <c r="J11" i="1" a="1"/>
  <c r="J15" i="1" a="1"/>
  <c r="J23" i="1" a="1"/>
  <c r="J27" i="1" a="1"/>
  <c r="J8" i="1" a="1"/>
  <c r="J7" i="1" a="1"/>
  <c r="J19" i="1" a="1"/>
  <c r="J4" i="1" l="1"/>
  <c r="J19" i="1"/>
  <c r="J7" i="1"/>
  <c r="J8" i="1"/>
  <c r="J27" i="1"/>
  <c r="J23" i="1"/>
  <c r="J15" i="1"/>
  <c r="J11" i="1"/>
  <c r="J24" i="1"/>
  <c r="J16" i="1"/>
  <c r="J22" i="1"/>
  <c r="J6" i="1"/>
  <c r="J20" i="1"/>
  <c r="J12" i="1"/>
  <c r="J26" i="1"/>
  <c r="J18" i="1"/>
  <c r="J14" i="1"/>
  <c r="J10" i="1"/>
  <c r="J25" i="1"/>
  <c r="J21" i="1"/>
  <c r="J17" i="1"/>
  <c r="J13" i="1"/>
  <c r="J9" i="1"/>
  <c r="J5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F3497A6-C435-4C63-A461-F38B983BFED6}" name="MS Access Database_Query" type="1" refreshedVersion="8" background="1">
    <dbPr connection="DSN=MS Access Database;DBQ=C:\외부데이터\도서판매.accdb;DefaultDir=C:\외부데이터;DriverId=25;FIL=MS Access;MaxBufferSize=2048;PageTimeout=5;" command="SELECT 상반기판매.분류, 상반기판매.고객코드, 상반기판매.도서번호, 상반기판매.판매일, 상반기판매.반품가능일, 상반기판매.수량, 상반기판매.정가, 상반기판매.금액, 상반기판매.할인금액_x000d__x000a_FROM `C:\외부데이터\도서판매.accdb`.상반기판매 상반기판매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<sst xmlns="http://schemas.openxmlformats.org/spreadsheetml/2006/main" count="446" uniqueCount="174">
  <si>
    <t>판매일</t>
  </si>
  <si>
    <t>고객코드</t>
  </si>
  <si>
    <t>분류</t>
  </si>
  <si>
    <t>도서번호</t>
  </si>
  <si>
    <t>수량</t>
  </si>
  <si>
    <t>정가</t>
  </si>
  <si>
    <t>판매금액</t>
  </si>
  <si>
    <t>I001</t>
  </si>
  <si>
    <t>컴퓨터</t>
  </si>
  <si>
    <t>C10-519</t>
  </si>
  <si>
    <t>I005</t>
  </si>
  <si>
    <t>취미/레저</t>
  </si>
  <si>
    <t>G10-455</t>
  </si>
  <si>
    <t>I006</t>
  </si>
  <si>
    <t>사회과학</t>
  </si>
  <si>
    <t>S10-152</t>
  </si>
  <si>
    <t>S30-541</t>
  </si>
  <si>
    <t>C10-510</t>
  </si>
  <si>
    <t>I007</t>
  </si>
  <si>
    <t>S30-414</t>
  </si>
  <si>
    <t>소설</t>
  </si>
  <si>
    <t>J10-354</t>
  </si>
  <si>
    <t>I008</t>
  </si>
  <si>
    <t>G40-552</t>
  </si>
  <si>
    <t>I009</t>
  </si>
  <si>
    <t>C10-652</t>
  </si>
  <si>
    <t>I010</t>
  </si>
  <si>
    <t>J30-574</t>
  </si>
  <si>
    <t>I025</t>
  </si>
  <si>
    <t>G20-512</t>
  </si>
  <si>
    <t>I046</t>
  </si>
  <si>
    <t>J10-415</t>
  </si>
  <si>
    <t>O003</t>
  </si>
  <si>
    <t>G10-152</t>
  </si>
  <si>
    <t>O009</t>
  </si>
  <si>
    <t>C10-120</t>
  </si>
  <si>
    <t>O015</t>
  </si>
  <si>
    <t>J20-541</t>
  </si>
  <si>
    <t>S10-412</t>
  </si>
  <si>
    <t>O020</t>
  </si>
  <si>
    <t>G30-411</t>
  </si>
  <si>
    <t>O025</t>
  </si>
  <si>
    <t>J10-441</t>
  </si>
  <si>
    <t>C30-551</t>
  </si>
  <si>
    <t>O028</t>
  </si>
  <si>
    <t>G30-474</t>
  </si>
  <si>
    <t>O050</t>
  </si>
  <si>
    <t>C20-250</t>
  </si>
  <si>
    <t>J10-250</t>
  </si>
  <si>
    <t>O051</t>
  </si>
  <si>
    <t>[표1]</t>
  </si>
  <si>
    <t>마지막 할인날</t>
  </si>
  <si>
    <t>반품가능일</t>
  </si>
  <si>
    <t>금액</t>
  </si>
  <si>
    <t>할인액</t>
  </si>
  <si>
    <t>[표2]</t>
  </si>
  <si>
    <t>[표3]</t>
  </si>
  <si>
    <t>판매월</t>
  </si>
  <si>
    <t>구분</t>
  </si>
  <si>
    <t>최고 정가</t>
  </si>
  <si>
    <t>I</t>
  </si>
  <si>
    <t>온라인</t>
  </si>
  <si>
    <t>O</t>
  </si>
  <si>
    <t>오프라인</t>
  </si>
  <si>
    <t>[표4]</t>
  </si>
  <si>
    <t>요양보호</t>
    <phoneticPr fontId="1" type="noConversion"/>
  </si>
  <si>
    <t>처방번호</t>
  </si>
  <si>
    <t>가입자일련번호</t>
  </si>
  <si>
    <t>성별</t>
  </si>
  <si>
    <t>연령대코드</t>
  </si>
  <si>
    <t>시도</t>
  </si>
  <si>
    <t>성분코드</t>
  </si>
  <si>
    <t>성분정보</t>
  </si>
  <si>
    <t>일회투약량</t>
  </si>
  <si>
    <t>일일투약량</t>
  </si>
  <si>
    <t>총투여일수</t>
  </si>
  <si>
    <t>단가</t>
  </si>
  <si>
    <t>453555-3</t>
  </si>
  <si>
    <t>여성</t>
  </si>
  <si>
    <t>서울</t>
  </si>
  <si>
    <t>155638AOS</t>
  </si>
  <si>
    <t>내복점안제</t>
  </si>
  <si>
    <t>239850-1</t>
  </si>
  <si>
    <t>207631CTR</t>
  </si>
  <si>
    <t>외용서방형정제</t>
  </si>
  <si>
    <t>239850-2</t>
  </si>
  <si>
    <t>경기</t>
  </si>
  <si>
    <t>214144ATR</t>
  </si>
  <si>
    <t>내복서방형정제</t>
  </si>
  <si>
    <t>453555-7</t>
  </si>
  <si>
    <t>남성</t>
  </si>
  <si>
    <t>244677COS</t>
  </si>
  <si>
    <t>외용점안제</t>
  </si>
  <si>
    <t>487036-4</t>
  </si>
  <si>
    <t>246537BOS</t>
  </si>
  <si>
    <t>주세점안제</t>
  </si>
  <si>
    <t>855434-3</t>
  </si>
  <si>
    <t>281792BSY</t>
  </si>
  <si>
    <t>주세시럽제</t>
  </si>
  <si>
    <t>701855-2</t>
  </si>
  <si>
    <t>제주</t>
  </si>
  <si>
    <t>284511ASY</t>
  </si>
  <si>
    <t>내복시럽제</t>
  </si>
  <si>
    <t>792876-1</t>
  </si>
  <si>
    <t>343464CCH</t>
  </si>
  <si>
    <t>외용경질캡슐제</t>
  </si>
  <si>
    <t>145694-2</t>
  </si>
  <si>
    <t>402974ATB</t>
  </si>
  <si>
    <t>내복정제</t>
  </si>
  <si>
    <t>453555-1</t>
  </si>
  <si>
    <t>445202BTB</t>
  </si>
  <si>
    <t>주세정제</t>
  </si>
  <si>
    <t>745444-1</t>
  </si>
  <si>
    <t>479834BSY</t>
  </si>
  <si>
    <t>145694-1</t>
  </si>
  <si>
    <t>481914AOS</t>
  </si>
  <si>
    <t>701855-3</t>
  </si>
  <si>
    <t>512521ASY</t>
  </si>
  <si>
    <t>239850-6</t>
  </si>
  <si>
    <t>523910AOS</t>
  </si>
  <si>
    <t>239850-4</t>
  </si>
  <si>
    <t>543445BCH</t>
  </si>
  <si>
    <t>주세경질캡슐제</t>
  </si>
  <si>
    <t>855434-1</t>
  </si>
  <si>
    <t>548972ASY</t>
  </si>
  <si>
    <t>701855-1</t>
  </si>
  <si>
    <t>569383ATB</t>
  </si>
  <si>
    <t>145694-4</t>
  </si>
  <si>
    <t>582870COS</t>
  </si>
  <si>
    <t>937768-1</t>
  </si>
  <si>
    <t>586102CTR</t>
  </si>
  <si>
    <t>487036-3</t>
  </si>
  <si>
    <t>620597BCH</t>
  </si>
  <si>
    <t>487036-1</t>
  </si>
  <si>
    <t>631644BOS</t>
  </si>
  <si>
    <t>453555-5</t>
  </si>
  <si>
    <t>649236BOS</t>
  </si>
  <si>
    <t>453555-4</t>
  </si>
  <si>
    <t>652155BCH</t>
  </si>
  <si>
    <t>453555-2</t>
  </si>
  <si>
    <t>680668ACH</t>
  </si>
  <si>
    <t>내복경질캡슐제</t>
  </si>
  <si>
    <t>145694-3</t>
  </si>
  <si>
    <t>708898CTR</t>
  </si>
  <si>
    <t>284064-1</t>
  </si>
  <si>
    <t>734029BTB</t>
  </si>
  <si>
    <t>855434-2</t>
  </si>
  <si>
    <t>743202ACH</t>
  </si>
  <si>
    <t>239850-7</t>
  </si>
  <si>
    <t>743874AOS</t>
  </si>
  <si>
    <t>239850-5</t>
  </si>
  <si>
    <t>764116BTR</t>
  </si>
  <si>
    <t>주세서방형정제</t>
  </si>
  <si>
    <t>239850-3</t>
  </si>
  <si>
    <t>806414CCH</t>
  </si>
  <si>
    <t>453555-6</t>
  </si>
  <si>
    <t>825634COS</t>
  </si>
  <si>
    <t>487036-2</t>
  </si>
  <si>
    <t>925427CTR</t>
  </si>
  <si>
    <t>423576-1</t>
  </si>
  <si>
    <t>947008BTR</t>
  </si>
  <si>
    <t>조건</t>
    <phoneticPr fontId="1" type="noConversion"/>
  </si>
  <si>
    <t>판매일</t>
    <phoneticPr fontId="1" type="noConversion"/>
  </si>
  <si>
    <t>분류</t>
    <phoneticPr fontId="1" type="noConversion"/>
  </si>
  <si>
    <t>도서번호</t>
    <phoneticPr fontId="1" type="noConversion"/>
  </si>
  <si>
    <t>수량</t>
    <phoneticPr fontId="1" type="noConversion"/>
  </si>
  <si>
    <t>판매금액</t>
    <phoneticPr fontId="1" type="noConversion"/>
  </si>
  <si>
    <t>총합계</t>
  </si>
  <si>
    <t>합계 : 금액</t>
  </si>
  <si>
    <t>합계 : 수량</t>
  </si>
  <si>
    <t>고객코드2</t>
  </si>
  <si>
    <t>온라인 요약</t>
  </si>
  <si>
    <t>오프라인 요약</t>
  </si>
  <si>
    <t>컴퓨터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</si>
</sst>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0.0"/>
    <numFmt numFmtId="177" formatCode="* #,##0;\-* #,##0;* \-"/>
    <numFmt numFmtId="178" formatCode="@&quot;님&quot;"/>
    <numFmt numFmtId="179" formatCode="[Red][&gt;=50000]0&quot;[10%할인]&quot;;[&gt;=10000]0&quot;[5%할인]&quot;;0&quot;[할인안됨]&quot;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48"/>
      <color theme="1"/>
      <name val="맑은 고딕"/>
      <family val="3"/>
      <charset val="129"/>
      <scheme val="minor"/>
    </font>
    <font>
      <b/>
      <sz val="18"/>
      <color theme="1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8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6" tint="0.79998168889431442"/>
        <bgColor theme="6" tint="0.79998168889431442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5" fillId="0" borderId="0"/>
  </cellStyleXfs>
  <cellXfs count="3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4" fontId="0" fillId="0" borderId="0" xfId="0" applyNumberFormat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1" xfId="0" applyBorder="1">
      <alignment vertical="center"/>
    </xf>
    <xf numFmtId="0" fontId="6" fillId="4" borderId="3" xfId="2" applyFont="1" applyFill="1" applyBorder="1" applyAlignment="1">
      <alignment horizontal="center"/>
    </xf>
    <xf numFmtId="0" fontId="6" fillId="4" borderId="4" xfId="2" applyFont="1" applyFill="1" applyBorder="1" applyAlignment="1">
      <alignment horizontal="center"/>
    </xf>
    <xf numFmtId="0" fontId="7" fillId="5" borderId="5" xfId="2" applyFont="1" applyFill="1" applyBorder="1" applyAlignment="1">
      <alignment horizontal="center" wrapText="1"/>
    </xf>
    <xf numFmtId="176" fontId="7" fillId="5" borderId="5" xfId="2" applyNumberFormat="1" applyFont="1" applyFill="1" applyBorder="1" applyAlignment="1">
      <alignment horizontal="right" wrapText="1"/>
    </xf>
    <xf numFmtId="0" fontId="7" fillId="5" borderId="5" xfId="2" applyFont="1" applyFill="1" applyBorder="1" applyAlignment="1">
      <alignment horizontal="right" wrapText="1"/>
    </xf>
    <xf numFmtId="177" fontId="7" fillId="5" borderId="6" xfId="2" applyNumberFormat="1" applyFont="1" applyFill="1" applyBorder="1" applyAlignment="1">
      <alignment horizontal="right" wrapText="1"/>
    </xf>
    <xf numFmtId="0" fontId="7" fillId="0" borderId="7" xfId="2" applyFont="1" applyBorder="1" applyAlignment="1">
      <alignment horizontal="center" wrapText="1"/>
    </xf>
    <xf numFmtId="176" fontId="7" fillId="0" borderId="7" xfId="2" applyNumberFormat="1" applyFont="1" applyBorder="1" applyAlignment="1">
      <alignment horizontal="right" wrapText="1"/>
    </xf>
    <xf numFmtId="0" fontId="7" fillId="0" borderId="7" xfId="2" applyFont="1" applyBorder="1" applyAlignment="1">
      <alignment horizontal="right" wrapText="1"/>
    </xf>
    <xf numFmtId="177" fontId="7" fillId="0" borderId="8" xfId="2" applyNumberFormat="1" applyFont="1" applyBorder="1" applyAlignment="1">
      <alignment horizontal="right" wrapText="1"/>
    </xf>
    <xf numFmtId="0" fontId="7" fillId="5" borderId="7" xfId="2" applyFont="1" applyFill="1" applyBorder="1" applyAlignment="1">
      <alignment horizontal="center" wrapText="1"/>
    </xf>
    <xf numFmtId="176" fontId="7" fillId="5" borderId="7" xfId="2" applyNumberFormat="1" applyFont="1" applyFill="1" applyBorder="1" applyAlignment="1">
      <alignment horizontal="right" wrapText="1"/>
    </xf>
    <xf numFmtId="0" fontId="7" fillId="5" borderId="7" xfId="2" applyFont="1" applyFill="1" applyBorder="1" applyAlignment="1">
      <alignment horizontal="right" wrapText="1"/>
    </xf>
    <xf numFmtId="177" fontId="7" fillId="5" borderId="8" xfId="2" applyNumberFormat="1" applyFont="1" applyFill="1" applyBorder="1" applyAlignment="1">
      <alignment horizontal="right" wrapText="1"/>
    </xf>
    <xf numFmtId="0" fontId="7" fillId="5" borderId="9" xfId="2" applyFont="1" applyFill="1" applyBorder="1" applyAlignment="1">
      <alignment horizontal="center" wrapText="1"/>
    </xf>
    <xf numFmtId="176" fontId="7" fillId="5" borderId="9" xfId="2" applyNumberFormat="1" applyFont="1" applyFill="1" applyBorder="1" applyAlignment="1">
      <alignment horizontal="right" wrapText="1"/>
    </xf>
    <xf numFmtId="0" fontId="7" fillId="5" borderId="9" xfId="2" applyFont="1" applyFill="1" applyBorder="1" applyAlignment="1">
      <alignment horizontal="right" wrapText="1"/>
    </xf>
    <xf numFmtId="177" fontId="7" fillId="5" borderId="10" xfId="2" applyNumberFormat="1" applyFont="1" applyFill="1" applyBorder="1" applyAlignment="1">
      <alignment horizontal="right" wrapText="1"/>
    </xf>
    <xf numFmtId="0" fontId="3" fillId="3" borderId="2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42" fontId="0" fillId="0" borderId="0" xfId="0" applyNumberFormat="1">
      <alignment vertical="center"/>
    </xf>
    <xf numFmtId="178" fontId="0" fillId="0" borderId="1" xfId="0" applyNumberFormat="1" applyBorder="1" applyAlignment="1">
      <alignment horizontal="center" vertical="center"/>
    </xf>
    <xf numFmtId="179" fontId="0" fillId="0" borderId="1" xfId="0" applyNumberFormat="1" applyBorder="1" applyAlignment="1">
      <alignment horizontal="right" vertical="center"/>
    </xf>
  </cellXfs>
  <cellStyles count="3">
    <cellStyle name="쉼표 [0]" xfId="1" builtinId="6"/>
    <cellStyle name="표준" xfId="0" builtinId="0"/>
    <cellStyle name="표준_기본작업-2" xfId="2" xr:uid="{31890379-66AF-48C1-90A8-19FCD9B3E602}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분류별 수량과 판매금액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'기타작업-1'!$D$3</c:f>
              <c:strCache>
                <c:ptCount val="1"/>
                <c:pt idx="0">
                  <c:v>판매금액</c:v>
                </c:pt>
              </c:strCache>
            </c:strRef>
          </c:tx>
          <c:spPr>
            <a:blipFill>
              <a:blip xmlns:r="http://schemas.openxmlformats.org/officeDocument/2006/relationships" r:embed="rId3"/>
              <a:tile tx="0" ty="0" sx="100000" sy="100000" flip="none" algn="tl"/>
            </a:blipFill>
            <a:ln>
              <a:noFill/>
            </a:ln>
            <a:effectLst/>
          </c:spPr>
          <c:invertIfNegative val="0"/>
          <c:cat>
            <c:strRef>
              <c:f>'기타작업-1'!$B$4:$B$7</c:f>
              <c:strCache>
                <c:ptCount val="4"/>
                <c:pt idx="0">
                  <c:v>사회과학</c:v>
                </c:pt>
                <c:pt idx="1">
                  <c:v>소설</c:v>
                </c:pt>
                <c:pt idx="2">
                  <c:v>취미/레저</c:v>
                </c:pt>
                <c:pt idx="3">
                  <c:v>컴퓨터</c:v>
                </c:pt>
              </c:strCache>
            </c:strRef>
          </c:cat>
          <c:val>
            <c:numRef>
              <c:f>'기타작업-1'!$D$4:$D$7</c:f>
              <c:numCache>
                <c:formatCode>_(* #,##0_);_(* \(#,##0\);_(* "-"_);_(@_)</c:formatCode>
                <c:ptCount val="4"/>
                <c:pt idx="0">
                  <c:v>327690</c:v>
                </c:pt>
                <c:pt idx="1">
                  <c:v>533180</c:v>
                </c:pt>
                <c:pt idx="2">
                  <c:v>226535</c:v>
                </c:pt>
                <c:pt idx="3">
                  <c:v>411540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80E-44E6-A10F-60FF752A97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31167935"/>
        <c:axId val="2035993999"/>
      </c:barChart>
      <c:lineChart>
        <c:grouping val="standard"/>
        <c:varyColors val="0"/>
        <c:ser>
          <c:idx val="0"/>
          <c:order val="0"/>
          <c:tx>
            <c:v>판매수량</c:v>
          </c:tx>
          <c:spPr>
            <a:ln w="317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6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12700">
                <a:solidFill>
                  <a:schemeClr val="lt2"/>
                </a:solidFill>
                <a:round/>
              </a:ln>
              <a:effectLst/>
            </c:spPr>
          </c:marker>
          <c:cat>
            <c:strRef>
              <c:f>'기타작업-1'!$B$4:$B$7</c:f>
              <c:strCache>
                <c:ptCount val="4"/>
                <c:pt idx="0">
                  <c:v>사회과학</c:v>
                </c:pt>
                <c:pt idx="1">
                  <c:v>소설</c:v>
                </c:pt>
                <c:pt idx="2">
                  <c:v>취미/레저</c:v>
                </c:pt>
                <c:pt idx="3">
                  <c:v>컴퓨터</c:v>
                </c:pt>
              </c:strCache>
            </c:strRef>
          </c:cat>
          <c:val>
            <c:numRef>
              <c:f>'기타작업-1'!$C$4:$C$7</c:f>
              <c:numCache>
                <c:formatCode>General</c:formatCode>
                <c:ptCount val="4"/>
                <c:pt idx="0">
                  <c:v>21</c:v>
                </c:pt>
                <c:pt idx="1">
                  <c:v>37</c:v>
                </c:pt>
                <c:pt idx="2">
                  <c:v>22</c:v>
                </c:pt>
                <c:pt idx="3">
                  <c:v>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0E-44E6-A10F-60FF752A97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25026968"/>
        <c:axId val="1025032368"/>
      </c:lineChart>
      <c:catAx>
        <c:axId val="2031167935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분류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5993999"/>
        <c:crosses val="autoZero"/>
        <c:auto val="1"/>
        <c:lblAlgn val="ctr"/>
        <c:lblOffset val="100"/>
        <c:noMultiLvlLbl val="0"/>
      </c:catAx>
      <c:valAx>
        <c:axId val="2035993999"/>
        <c:scaling>
          <c:orientation val="maxMin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167935"/>
        <c:crosses val="autoZero"/>
        <c:crossBetween val="between"/>
      </c:valAx>
      <c:valAx>
        <c:axId val="1025032368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수량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025026968"/>
        <c:crosses val="max"/>
        <c:crossBetween val="between"/>
      </c:valAx>
      <c:catAx>
        <c:axId val="102502696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025032368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>
      <a:glow rad="63500">
        <a:schemeClr val="accent1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6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https://svgsilh.com/ko/image/1639328.html" TargetMode="External"/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1009650</xdr:colOff>
      <xdr:row>0</xdr:row>
      <xdr:rowOff>0</xdr:rowOff>
    </xdr:from>
    <xdr:to>
      <xdr:col>4</xdr:col>
      <xdr:colOff>54944</xdr:colOff>
      <xdr:row>2</xdr:row>
      <xdr:rowOff>19051</xdr:rowOff>
    </xdr:to>
    <xdr:pic>
      <xdr:nvPicPr>
        <xdr:cNvPr id="2" name="그래픽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  <a:ext uri="{837473B0-CC2E-450A-ABE3-18F120FF3D39}">
              <a1611:picAttrSrcUrl xmlns:a1611="http://schemas.microsoft.com/office/drawing/2016/11/main" r:id="rId3"/>
            </a:ext>
          </a:extLst>
        </a:blip>
        <a:stretch>
          <a:fillRect/>
        </a:stretch>
      </xdr:blipFill>
      <xdr:spPr>
        <a:xfrm>
          <a:off x="1790700" y="0"/>
          <a:ext cx="1798019" cy="150495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0</xdr:rowOff>
    </xdr:from>
    <xdr:to>
      <xdr:col>8</xdr:col>
      <xdr:colOff>685799</xdr:colOff>
      <xdr:row>25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존칭표시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</xdr:row>
          <xdr:rowOff>0</xdr:rowOff>
        </xdr:from>
        <xdr:to>
          <xdr:col>7</xdr:col>
          <xdr:colOff>0</xdr:colOff>
          <xdr:row>5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할인표시</a:t>
              </a:r>
            </a:p>
          </xdr:txBody>
        </xdr: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</xdr:row>
          <xdr:rowOff>0</xdr:rowOff>
        </xdr:from>
        <xdr:to>
          <xdr:col>10</xdr:col>
          <xdr:colOff>0</xdr:colOff>
          <xdr:row>3</xdr:row>
          <xdr:rowOff>0</xdr:rowOff>
        </xdr:to>
        <xdr:sp macro="" textlink="">
          <xdr:nvSpPr>
            <xdr:cNvPr id="7169" name="cmd판매등록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9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SY" refreshedDate="46120.628941782408" backgroundQuery="1" createdVersion="8" refreshedVersion="8" minRefreshableVersion="3" recordCount="24" xr:uid="{C23B3245-736A-4AEB-8C0D-35E614489D2F}">
  <cacheSource type="external" connectionId="1"/>
  <cacheFields count="10">
    <cacheField name="분류" numFmtId="0" sqlType="-9">
      <sharedItems count="4">
        <s v="컴퓨터"/>
        <s v="소설"/>
        <s v="취미/레저"/>
        <s v="사회과학"/>
      </sharedItems>
    </cacheField>
    <cacheField name="고객코드" numFmtId="0" sqlType="-9">
      <sharedItems count="17">
        <s v="I001"/>
        <s v="O050"/>
        <s v="O051"/>
        <s v="I006"/>
        <s v="O009"/>
        <s v="I025"/>
        <s v="I007"/>
        <s v="I010"/>
        <s v="O003"/>
        <s v="O028"/>
        <s v="I046"/>
        <s v="O015"/>
        <s v="I005"/>
        <s v="O020"/>
        <s v="I009"/>
        <s v="I008"/>
        <s v="O025"/>
      </sharedItems>
      <fieldGroup par="9"/>
    </cacheField>
    <cacheField name="도서번호" numFmtId="0" sqlType="-9">
      <sharedItems count="23">
        <s v="C10-519"/>
        <s v="J10-250"/>
        <s v="G10-454"/>
        <s v="S10-152"/>
        <s v="C20-250"/>
        <s v="C10-120"/>
        <s v="G20-512"/>
        <s v="J10-354"/>
        <s v="J30-574"/>
        <s v="G10-152"/>
        <s v="G30-474"/>
        <s v="J10-415"/>
        <s v="S30-541"/>
        <s v="C10-514"/>
        <s v="S30-414"/>
        <s v="S10-412"/>
        <s v="G10-455"/>
        <s v="J20-541"/>
        <s v="C10-654"/>
        <s v="G40-552"/>
        <s v="G30-411"/>
        <s v="J10-441"/>
        <s v="C30-551"/>
      </sharedItems>
    </cacheField>
    <cacheField name="판매일" numFmtId="0" sqlType="11">
      <sharedItems containsSemiMixedTypes="0" containsNonDate="0" containsDate="1" containsString="0" minDate="2004-02-15T00:00:00" maxDate="2020-05-22T00:00:00" count="22">
        <d v="2020-01-01T00:00:00"/>
        <d v="2020-03-05T00:00:00"/>
        <d v="2020-04-14T00:00:00"/>
        <d v="2020-02-15T00:00:00"/>
        <d v="2020-02-03T00:00:00"/>
        <d v="2020-01-26T00:00:00"/>
        <d v="2020-03-02T00:00:00"/>
        <d v="2020-04-05T00:00:00"/>
        <d v="2020-03-23T00:00:00"/>
        <d v="2020-01-12T00:00:00"/>
        <d v="2020-03-06T00:00:00"/>
        <d v="2020-05-21T00:00:00"/>
        <d v="2020-03-15T00:00:00"/>
        <d v="2020-04-15T00:00:00"/>
        <d v="2020-02-05T00:00:00"/>
        <d v="2020-03-22T00:00:00"/>
        <d v="2020-01-22T00:00:00"/>
        <d v="2004-02-15T00:00:00"/>
        <d v="2020-04-12T00:00:00"/>
        <d v="2020-03-17T00:00:00"/>
        <d v="2020-03-27T00:00:00"/>
        <d v="2020-04-20T00:00:00"/>
      </sharedItems>
    </cacheField>
    <cacheField name="반품가능일" numFmtId="0" sqlType="11">
      <sharedItems containsSemiMixedTypes="0" containsNonDate="0" containsDate="1" containsString="0" minDate="2020-01-08T00:00:00" maxDate="2020-05-29T00:00:00" count="21">
        <d v="2020-01-08T00:00:00"/>
        <d v="2020-03-12T00:00:00"/>
        <d v="2020-04-21T00:00:00"/>
        <d v="2020-02-21T00:00:00"/>
        <d v="2020-02-10T00:00:00"/>
        <d v="2020-01-31T00:00:00"/>
        <d v="2020-03-07T00:00:00"/>
        <d v="2020-04-11T00:00:00"/>
        <d v="2020-03-28T00:00:00"/>
        <d v="2020-01-17T00:00:00"/>
        <d v="2020-03-13T00:00:00"/>
        <d v="2020-05-28T00:00:00"/>
        <d v="2020-03-21T00:00:00"/>
        <d v="2020-04-22T00:00:00"/>
        <d v="2020-02-12T00:00:00"/>
        <d v="2020-01-29T00:00:00"/>
        <d v="2020-02-20T00:00:00"/>
        <d v="2020-04-18T00:00:00"/>
        <d v="2020-03-24T00:00:00"/>
        <d v="2020-04-03T00:00:00"/>
        <d v="2020-04-25T00:00:00"/>
      </sharedItems>
    </cacheField>
    <cacheField name="수량" numFmtId="0" sqlType="8">
      <sharedItems containsSemiMixedTypes="0" containsString="0" containsNumber="1" containsInteger="1" minValue="1" maxValue="12" count="11">
        <n v="10"/>
        <n v="5"/>
        <n v="7"/>
        <n v="3"/>
        <n v="8"/>
        <n v="2"/>
        <n v="1"/>
        <n v="4"/>
        <n v="12"/>
        <n v="6"/>
        <n v="9"/>
      </sharedItems>
    </cacheField>
    <cacheField name="정가" numFmtId="0" sqlType="8">
      <sharedItems containsSemiMixedTypes="0" containsString="0" containsNumber="1" containsInteger="1" minValue="2000" maxValue="22000" count="12">
        <n v="19800"/>
        <n v="12000"/>
        <n v="9900"/>
        <n v="15000"/>
        <n v="17000"/>
        <n v="11000"/>
        <n v="22000"/>
        <n v="17600"/>
        <n v="8800"/>
        <n v="2000"/>
        <n v="10000"/>
        <n v="7000"/>
      </sharedItems>
    </cacheField>
    <cacheField name="금액" numFmtId="0" sqlType="8">
      <sharedItems containsSemiMixedTypes="0" containsString="0" containsNumber="1" containsInteger="1" minValue="8800" maxValue="264000" count="23">
        <n v="198000"/>
        <n v="99000"/>
        <n v="84000"/>
        <n v="29700"/>
        <n v="79200"/>
        <n v="30000"/>
        <n v="36000"/>
        <n v="19800"/>
        <n v="68000"/>
        <n v="49500"/>
        <n v="44000"/>
        <n v="264000"/>
        <n v="118800"/>
        <n v="39600"/>
        <n v="158400"/>
        <n v="11000"/>
        <n v="61600"/>
        <n v="17600"/>
        <n v="12000"/>
        <n v="10000"/>
        <n v="8800"/>
        <n v="56000"/>
        <n v="15000"/>
      </sharedItems>
    </cacheField>
    <cacheField name="할인금액" numFmtId="0" sqlType="8">
      <sharedItems containsSemiMixedTypes="0" containsString="0" containsNumber="1" containsInteger="1" minValue="8360" maxValue="250800" count="23">
        <n v="188100"/>
        <n v="94050"/>
        <n v="79800"/>
        <n v="26730"/>
        <n v="75240"/>
        <n v="28500"/>
        <n v="30600"/>
        <n v="18810"/>
        <n v="57800"/>
        <n v="47025"/>
        <n v="41800"/>
        <n v="250800"/>
        <n v="106920"/>
        <n v="35640"/>
        <n v="142560"/>
        <n v="10450"/>
        <n v="58520"/>
        <n v="15840"/>
        <n v="11400"/>
        <n v="8500"/>
        <n v="8360"/>
        <n v="53200"/>
        <n v="14250"/>
      </sharedItems>
    </cacheField>
    <cacheField name="고객코드2" numFmtId="0" databaseField="0">
      <fieldGroup base="1">
        <discretePr count="17">
          <x v="0"/>
          <x v="1"/>
          <x v="1"/>
          <x v="0"/>
          <x v="1"/>
          <x v="0"/>
          <x v="0"/>
          <x v="0"/>
          <x v="1"/>
          <x v="1"/>
          <x v="0"/>
          <x v="1"/>
          <x v="0"/>
          <x v="1"/>
          <x v="0"/>
          <x v="0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">
  <r>
    <x v="0"/>
    <x v="0"/>
    <x v="0"/>
    <x v="0"/>
    <x v="0"/>
    <x v="0"/>
    <x v="0"/>
    <x v="0"/>
    <x v="0"/>
  </r>
  <r>
    <x v="1"/>
    <x v="1"/>
    <x v="1"/>
    <x v="1"/>
    <x v="1"/>
    <x v="1"/>
    <x v="0"/>
    <x v="1"/>
    <x v="1"/>
  </r>
  <r>
    <x v="2"/>
    <x v="2"/>
    <x v="2"/>
    <x v="2"/>
    <x v="2"/>
    <x v="2"/>
    <x v="1"/>
    <x v="2"/>
    <x v="2"/>
  </r>
  <r>
    <x v="3"/>
    <x v="3"/>
    <x v="3"/>
    <x v="3"/>
    <x v="3"/>
    <x v="3"/>
    <x v="2"/>
    <x v="3"/>
    <x v="3"/>
  </r>
  <r>
    <x v="0"/>
    <x v="1"/>
    <x v="4"/>
    <x v="4"/>
    <x v="4"/>
    <x v="4"/>
    <x v="2"/>
    <x v="4"/>
    <x v="4"/>
  </r>
  <r>
    <x v="0"/>
    <x v="4"/>
    <x v="5"/>
    <x v="5"/>
    <x v="5"/>
    <x v="5"/>
    <x v="3"/>
    <x v="5"/>
    <x v="5"/>
  </r>
  <r>
    <x v="2"/>
    <x v="5"/>
    <x v="6"/>
    <x v="6"/>
    <x v="6"/>
    <x v="3"/>
    <x v="1"/>
    <x v="6"/>
    <x v="6"/>
  </r>
  <r>
    <x v="1"/>
    <x v="6"/>
    <x v="7"/>
    <x v="7"/>
    <x v="7"/>
    <x v="6"/>
    <x v="0"/>
    <x v="7"/>
    <x v="7"/>
  </r>
  <r>
    <x v="1"/>
    <x v="7"/>
    <x v="8"/>
    <x v="8"/>
    <x v="8"/>
    <x v="7"/>
    <x v="4"/>
    <x v="8"/>
    <x v="8"/>
  </r>
  <r>
    <x v="2"/>
    <x v="8"/>
    <x v="9"/>
    <x v="9"/>
    <x v="9"/>
    <x v="1"/>
    <x v="2"/>
    <x v="9"/>
    <x v="9"/>
  </r>
  <r>
    <x v="2"/>
    <x v="9"/>
    <x v="10"/>
    <x v="10"/>
    <x v="10"/>
    <x v="7"/>
    <x v="5"/>
    <x v="10"/>
    <x v="10"/>
  </r>
  <r>
    <x v="1"/>
    <x v="10"/>
    <x v="11"/>
    <x v="11"/>
    <x v="11"/>
    <x v="8"/>
    <x v="6"/>
    <x v="11"/>
    <x v="11"/>
  </r>
  <r>
    <x v="3"/>
    <x v="3"/>
    <x v="12"/>
    <x v="12"/>
    <x v="12"/>
    <x v="9"/>
    <x v="0"/>
    <x v="12"/>
    <x v="12"/>
  </r>
  <r>
    <x v="0"/>
    <x v="3"/>
    <x v="13"/>
    <x v="13"/>
    <x v="13"/>
    <x v="0"/>
    <x v="2"/>
    <x v="1"/>
    <x v="1"/>
  </r>
  <r>
    <x v="3"/>
    <x v="6"/>
    <x v="14"/>
    <x v="14"/>
    <x v="14"/>
    <x v="5"/>
    <x v="0"/>
    <x v="13"/>
    <x v="13"/>
  </r>
  <r>
    <x v="3"/>
    <x v="11"/>
    <x v="15"/>
    <x v="15"/>
    <x v="8"/>
    <x v="10"/>
    <x v="7"/>
    <x v="14"/>
    <x v="14"/>
  </r>
  <r>
    <x v="2"/>
    <x v="12"/>
    <x v="16"/>
    <x v="7"/>
    <x v="7"/>
    <x v="6"/>
    <x v="5"/>
    <x v="15"/>
    <x v="15"/>
  </r>
  <r>
    <x v="1"/>
    <x v="11"/>
    <x v="17"/>
    <x v="16"/>
    <x v="15"/>
    <x v="2"/>
    <x v="8"/>
    <x v="16"/>
    <x v="16"/>
  </r>
  <r>
    <x v="3"/>
    <x v="13"/>
    <x v="3"/>
    <x v="17"/>
    <x v="16"/>
    <x v="6"/>
    <x v="7"/>
    <x v="17"/>
    <x v="17"/>
  </r>
  <r>
    <x v="0"/>
    <x v="14"/>
    <x v="18"/>
    <x v="18"/>
    <x v="17"/>
    <x v="9"/>
    <x v="9"/>
    <x v="18"/>
    <x v="18"/>
  </r>
  <r>
    <x v="2"/>
    <x v="15"/>
    <x v="19"/>
    <x v="19"/>
    <x v="18"/>
    <x v="6"/>
    <x v="10"/>
    <x v="19"/>
    <x v="19"/>
  </r>
  <r>
    <x v="2"/>
    <x v="13"/>
    <x v="20"/>
    <x v="20"/>
    <x v="19"/>
    <x v="6"/>
    <x v="8"/>
    <x v="20"/>
    <x v="20"/>
  </r>
  <r>
    <x v="1"/>
    <x v="16"/>
    <x v="21"/>
    <x v="0"/>
    <x v="0"/>
    <x v="4"/>
    <x v="11"/>
    <x v="21"/>
    <x v="21"/>
  </r>
  <r>
    <x v="0"/>
    <x v="16"/>
    <x v="22"/>
    <x v="21"/>
    <x v="20"/>
    <x v="6"/>
    <x v="3"/>
    <x v="22"/>
    <x v="2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4448989-6F06-47C6-BC81-595BAFF8B4A1}" name="피벗 테이블2" cacheId="9" applyNumberFormats="0" applyBorderFormats="0" applyFontFormats="0" applyPatternFormats="0" applyAlignmentFormats="0" applyWidthHeightFormats="1" dataCaption="값" updatedVersion="8" minRefreshableVersion="3" showDrill="0" useAutoFormatting="1" itemPrintTitles="1" createdVersion="8" indent="0" compact="0" outline="1" outlineData="1" compactData="0" multipleFieldFilters="0" fieldListSortAscending="1">
  <location ref="B4:E15" firstHeaderRow="0" firstDataRow="1" firstDataCol="2" rowPageCount="1" colPageCount="1"/>
  <pivotFields count="10">
    <pivotField axis="axisPage" compact="0" subtotalTop="0" showAll="0">
      <items count="5">
        <item x="3"/>
        <item x="1"/>
        <item x="2"/>
        <item x="0"/>
        <item t="default"/>
      </items>
    </pivotField>
    <pivotField axis="axisRow" compact="0" subtotalTop="0" showAll="0">
      <items count="18">
        <item x="0"/>
        <item x="12"/>
        <item x="3"/>
        <item x="6"/>
        <item x="15"/>
        <item x="14"/>
        <item x="7"/>
        <item x="5"/>
        <item x="10"/>
        <item x="8"/>
        <item x="4"/>
        <item x="11"/>
        <item x="13"/>
        <item x="16"/>
        <item x="9"/>
        <item x="1"/>
        <item x="2"/>
        <item t="default"/>
      </items>
    </pivotField>
    <pivotField compact="0" subtotalTop="0" showAll="0"/>
    <pivotField compact="0" subtotalTop="0" showAll="0"/>
    <pivotField compact="0" subtotalTop="0" showAll="0"/>
    <pivotField dataField="1" compact="0" subtotalTop="0" showAll="0"/>
    <pivotField compact="0" subtotalTop="0" showAll="0"/>
    <pivotField dataField="1" compact="0" subtotalTop="0" showAll="0"/>
    <pivotField compact="0" subtotalTop="0" showAll="0"/>
    <pivotField axis="axisRow" compact="0" subtotalTop="0" showAll="0">
      <items count="3">
        <item n="온라인" x="0"/>
        <item n="오프라인" x="1"/>
        <item t="default"/>
      </items>
    </pivotField>
  </pivotFields>
  <rowFields count="2">
    <field x="9"/>
    <field x="1"/>
  </rowFields>
  <rowItems count="11">
    <i>
      <x/>
    </i>
    <i r="1">
      <x v="3"/>
    </i>
    <i r="1">
      <x v="6"/>
    </i>
    <i r="1">
      <x v="8"/>
    </i>
    <i t="default">
      <x/>
    </i>
    <i>
      <x v="1"/>
    </i>
    <i r="1">
      <x v="11"/>
    </i>
    <i r="1">
      <x v="13"/>
    </i>
    <i r="1">
      <x v="15"/>
    </i>
    <i t="default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0" item="1" hier="-1"/>
  </pageFields>
  <dataFields count="2">
    <dataField name="합계 : 수량" fld="5" baseField="0" baseItem="0"/>
    <dataField name="합계 : 금액" fld="7" baseField="9" baseItem="0" numFmtId="42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4.xml"/><Relationship Id="rId4" Type="http://schemas.openxmlformats.org/officeDocument/2006/relationships/image" Target="../media/image4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2"/>
  <dimension ref="A2:G36"/>
  <sheetViews>
    <sheetView workbookViewId="0">
      <selection activeCell="A3" sqref="A3:G26"/>
    </sheetView>
  </sheetViews>
  <sheetFormatPr defaultRowHeight="17" x14ac:dyDescent="0.45"/>
  <cols>
    <col min="1" max="1" width="13.25" bestFit="1" customWidth="1"/>
    <col min="3" max="3" width="9.75" bestFit="1" customWidth="1"/>
    <col min="6" max="6" width="9.08203125" bestFit="1" customWidth="1"/>
    <col min="7" max="7" width="11.25" bestFit="1" customWidth="1"/>
  </cols>
  <sheetData>
    <row r="2" spans="1:7" x14ac:dyDescent="0.4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5">
      <c r="A3" s="2">
        <v>43833</v>
      </c>
      <c r="B3" s="1" t="s">
        <v>7</v>
      </c>
      <c r="C3" s="1" t="s">
        <v>8</v>
      </c>
      <c r="D3" s="1" t="s">
        <v>9</v>
      </c>
      <c r="E3" s="1">
        <v>10</v>
      </c>
      <c r="F3" s="3">
        <v>19800</v>
      </c>
      <c r="G3" s="3">
        <v>188100</v>
      </c>
    </row>
    <row r="4" spans="1:7" x14ac:dyDescent="0.45">
      <c r="A4" s="2">
        <v>43926</v>
      </c>
      <c r="B4" s="1" t="s">
        <v>10</v>
      </c>
      <c r="C4" s="1" t="s">
        <v>11</v>
      </c>
      <c r="D4" s="1" t="s">
        <v>12</v>
      </c>
      <c r="E4" s="1">
        <v>1</v>
      </c>
      <c r="F4" s="3">
        <v>11000</v>
      </c>
      <c r="G4" s="3">
        <v>10450</v>
      </c>
    </row>
    <row r="5" spans="1:7" x14ac:dyDescent="0.45">
      <c r="A5" s="2">
        <v>43876</v>
      </c>
      <c r="B5" s="1" t="s">
        <v>13</v>
      </c>
      <c r="C5" s="1" t="s">
        <v>14</v>
      </c>
      <c r="D5" s="1" t="s">
        <v>15</v>
      </c>
      <c r="E5" s="1">
        <v>3</v>
      </c>
      <c r="F5" s="3">
        <v>9900</v>
      </c>
      <c r="G5" s="3">
        <v>26730</v>
      </c>
    </row>
    <row r="6" spans="1:7" x14ac:dyDescent="0.45">
      <c r="A6" s="2">
        <v>43905</v>
      </c>
      <c r="B6" s="1" t="s">
        <v>13</v>
      </c>
      <c r="C6" s="1" t="s">
        <v>14</v>
      </c>
      <c r="D6" s="1" t="s">
        <v>16</v>
      </c>
      <c r="E6" s="1">
        <v>6</v>
      </c>
      <c r="F6" s="3">
        <v>19800</v>
      </c>
      <c r="G6" s="3">
        <v>106920</v>
      </c>
    </row>
    <row r="7" spans="1:7" x14ac:dyDescent="0.45">
      <c r="A7" s="2">
        <v>43936</v>
      </c>
      <c r="B7" s="1" t="s">
        <v>13</v>
      </c>
      <c r="C7" s="1" t="s">
        <v>8</v>
      </c>
      <c r="D7" s="1" t="s">
        <v>17</v>
      </c>
      <c r="E7" s="1">
        <v>10</v>
      </c>
      <c r="F7" s="3">
        <v>9900</v>
      </c>
      <c r="G7" s="3">
        <v>94050</v>
      </c>
    </row>
    <row r="8" spans="1:7" x14ac:dyDescent="0.45">
      <c r="A8" s="2">
        <v>43866</v>
      </c>
      <c r="B8" s="1" t="s">
        <v>18</v>
      </c>
      <c r="C8" s="1" t="s">
        <v>14</v>
      </c>
      <c r="D8" s="1" t="s">
        <v>19</v>
      </c>
      <c r="E8" s="1">
        <v>2</v>
      </c>
      <c r="F8" s="3">
        <v>19800</v>
      </c>
      <c r="G8" s="3">
        <v>35640</v>
      </c>
    </row>
    <row r="9" spans="1:7" x14ac:dyDescent="0.45">
      <c r="A9" s="2">
        <v>43926</v>
      </c>
      <c r="B9" s="1" t="s">
        <v>18</v>
      </c>
      <c r="C9" s="1" t="s">
        <v>20</v>
      </c>
      <c r="D9" s="1" t="s">
        <v>21</v>
      </c>
      <c r="E9" s="1">
        <v>1</v>
      </c>
      <c r="F9" s="3">
        <v>19800</v>
      </c>
      <c r="G9" s="3">
        <v>18810</v>
      </c>
    </row>
    <row r="10" spans="1:7" x14ac:dyDescent="0.45">
      <c r="A10" s="2">
        <v>43907</v>
      </c>
      <c r="B10" s="1" t="s">
        <v>22</v>
      </c>
      <c r="C10" s="1" t="s">
        <v>11</v>
      </c>
      <c r="D10" s="1" t="s">
        <v>23</v>
      </c>
      <c r="E10" s="1">
        <v>1</v>
      </c>
      <c r="F10" s="3">
        <v>10000</v>
      </c>
      <c r="G10" s="3">
        <v>8500</v>
      </c>
    </row>
    <row r="11" spans="1:7" x14ac:dyDescent="0.45">
      <c r="A11" s="2">
        <v>43933</v>
      </c>
      <c r="B11" s="1" t="s">
        <v>24</v>
      </c>
      <c r="C11" s="1" t="s">
        <v>8</v>
      </c>
      <c r="D11" s="1" t="s">
        <v>25</v>
      </c>
      <c r="E11" s="1">
        <v>6</v>
      </c>
      <c r="F11" s="3">
        <v>2000</v>
      </c>
      <c r="G11" s="3">
        <v>11400</v>
      </c>
    </row>
    <row r="12" spans="1:7" x14ac:dyDescent="0.45">
      <c r="A12" s="2">
        <v>43913</v>
      </c>
      <c r="B12" s="1" t="s">
        <v>26</v>
      </c>
      <c r="C12" s="1" t="s">
        <v>20</v>
      </c>
      <c r="D12" s="1" t="s">
        <v>27</v>
      </c>
      <c r="E12" s="1">
        <v>4</v>
      </c>
      <c r="F12" s="3">
        <v>17000</v>
      </c>
      <c r="G12" s="3">
        <v>57800</v>
      </c>
    </row>
    <row r="13" spans="1:7" x14ac:dyDescent="0.45">
      <c r="A13" s="2">
        <v>43892</v>
      </c>
      <c r="B13" s="1" t="s">
        <v>28</v>
      </c>
      <c r="C13" s="1" t="s">
        <v>11</v>
      </c>
      <c r="D13" s="1" t="s">
        <v>29</v>
      </c>
      <c r="E13" s="1">
        <v>3</v>
      </c>
      <c r="F13" s="3">
        <v>12000</v>
      </c>
      <c r="G13" s="3">
        <v>30600</v>
      </c>
    </row>
    <row r="14" spans="1:7" x14ac:dyDescent="0.45">
      <c r="A14" s="2">
        <v>43972</v>
      </c>
      <c r="B14" s="1" t="s">
        <v>30</v>
      </c>
      <c r="C14" s="1" t="s">
        <v>20</v>
      </c>
      <c r="D14" s="1" t="s">
        <v>31</v>
      </c>
      <c r="E14" s="1">
        <v>12</v>
      </c>
      <c r="F14" s="3">
        <v>22000</v>
      </c>
      <c r="G14" s="3">
        <v>250800</v>
      </c>
    </row>
    <row r="15" spans="1:7" x14ac:dyDescent="0.45">
      <c r="A15" s="2">
        <v>43842</v>
      </c>
      <c r="B15" s="1" t="s">
        <v>32</v>
      </c>
      <c r="C15" s="1" t="s">
        <v>11</v>
      </c>
      <c r="D15" s="1" t="s">
        <v>33</v>
      </c>
      <c r="E15" s="1">
        <v>5</v>
      </c>
      <c r="F15" s="3">
        <v>9900</v>
      </c>
      <c r="G15" s="3">
        <v>47025</v>
      </c>
    </row>
    <row r="16" spans="1:7" x14ac:dyDescent="0.45">
      <c r="A16" s="2">
        <v>43856</v>
      </c>
      <c r="B16" s="1" t="s">
        <v>34</v>
      </c>
      <c r="C16" s="1" t="s">
        <v>8</v>
      </c>
      <c r="D16" s="1" t="s">
        <v>35</v>
      </c>
      <c r="E16" s="1">
        <v>2</v>
      </c>
      <c r="F16" s="3">
        <v>15000</v>
      </c>
      <c r="G16" s="3">
        <v>28500</v>
      </c>
    </row>
    <row r="17" spans="1:7" x14ac:dyDescent="0.45">
      <c r="A17" s="2">
        <v>43852</v>
      </c>
      <c r="B17" s="1" t="s">
        <v>36</v>
      </c>
      <c r="C17" s="1" t="s">
        <v>20</v>
      </c>
      <c r="D17" s="1" t="s">
        <v>37</v>
      </c>
      <c r="E17" s="1">
        <v>7</v>
      </c>
      <c r="F17" s="3">
        <v>8800</v>
      </c>
      <c r="G17" s="3">
        <v>58520</v>
      </c>
    </row>
    <row r="18" spans="1:7" x14ac:dyDescent="0.45">
      <c r="A18" s="2">
        <v>43912</v>
      </c>
      <c r="B18" s="1" t="s">
        <v>36</v>
      </c>
      <c r="C18" s="1" t="s">
        <v>14</v>
      </c>
      <c r="D18" s="1" t="s">
        <v>38</v>
      </c>
      <c r="E18" s="1">
        <v>9</v>
      </c>
      <c r="F18" s="3">
        <v>17600</v>
      </c>
      <c r="G18" s="3">
        <v>142560</v>
      </c>
    </row>
    <row r="19" spans="1:7" x14ac:dyDescent="0.45">
      <c r="A19" s="2">
        <v>43876</v>
      </c>
      <c r="B19" s="1" t="s">
        <v>39</v>
      </c>
      <c r="C19" s="1" t="s">
        <v>14</v>
      </c>
      <c r="D19" s="1" t="s">
        <v>15</v>
      </c>
      <c r="E19" s="1">
        <v>1</v>
      </c>
      <c r="F19" s="3">
        <v>17600</v>
      </c>
      <c r="G19" s="3">
        <v>15840</v>
      </c>
    </row>
    <row r="20" spans="1:7" x14ac:dyDescent="0.45">
      <c r="A20" s="2">
        <v>43917</v>
      </c>
      <c r="B20" s="1" t="s">
        <v>39</v>
      </c>
      <c r="C20" s="1" t="s">
        <v>11</v>
      </c>
      <c r="D20" s="1" t="s">
        <v>40</v>
      </c>
      <c r="E20" s="1">
        <v>1</v>
      </c>
      <c r="F20" s="3">
        <v>8800</v>
      </c>
      <c r="G20" s="3">
        <v>8360</v>
      </c>
    </row>
    <row r="21" spans="1:7" x14ac:dyDescent="0.45">
      <c r="A21" s="2">
        <v>43831</v>
      </c>
      <c r="B21" s="1" t="s">
        <v>41</v>
      </c>
      <c r="C21" s="1" t="s">
        <v>20</v>
      </c>
      <c r="D21" s="1" t="s">
        <v>42</v>
      </c>
      <c r="E21" s="1">
        <v>8</v>
      </c>
      <c r="F21" s="3">
        <v>7000</v>
      </c>
      <c r="G21" s="3">
        <v>53200</v>
      </c>
    </row>
    <row r="22" spans="1:7" x14ac:dyDescent="0.45">
      <c r="A22" s="2">
        <v>43941</v>
      </c>
      <c r="B22" s="1" t="s">
        <v>41</v>
      </c>
      <c r="C22" s="1" t="s">
        <v>8</v>
      </c>
      <c r="D22" s="1" t="s">
        <v>43</v>
      </c>
      <c r="E22" s="1">
        <v>1</v>
      </c>
      <c r="F22" s="3">
        <v>15000</v>
      </c>
      <c r="G22" s="3">
        <v>14250</v>
      </c>
    </row>
    <row r="23" spans="1:7" x14ac:dyDescent="0.45">
      <c r="A23" s="2">
        <v>43896</v>
      </c>
      <c r="B23" s="1" t="s">
        <v>44</v>
      </c>
      <c r="C23" s="1" t="s">
        <v>11</v>
      </c>
      <c r="D23" s="1" t="s">
        <v>45</v>
      </c>
      <c r="E23" s="1">
        <v>4</v>
      </c>
      <c r="F23" s="3">
        <v>11000</v>
      </c>
      <c r="G23" s="3">
        <v>41800</v>
      </c>
    </row>
    <row r="24" spans="1:7" x14ac:dyDescent="0.45">
      <c r="A24" s="2">
        <v>43864</v>
      </c>
      <c r="B24" s="1" t="s">
        <v>46</v>
      </c>
      <c r="C24" s="1" t="s">
        <v>8</v>
      </c>
      <c r="D24" s="1" t="s">
        <v>47</v>
      </c>
      <c r="E24" s="1">
        <v>8</v>
      </c>
      <c r="F24" s="3">
        <v>9900</v>
      </c>
      <c r="G24" s="3">
        <v>75240</v>
      </c>
    </row>
    <row r="25" spans="1:7" x14ac:dyDescent="0.45">
      <c r="A25" s="2">
        <v>43895</v>
      </c>
      <c r="B25" s="1" t="s">
        <v>46</v>
      </c>
      <c r="C25" s="1" t="s">
        <v>20</v>
      </c>
      <c r="D25" s="1" t="s">
        <v>48</v>
      </c>
      <c r="E25" s="1">
        <v>5</v>
      </c>
      <c r="F25" s="3">
        <v>19800</v>
      </c>
      <c r="G25" s="3">
        <v>94050</v>
      </c>
    </row>
    <row r="26" spans="1:7" x14ac:dyDescent="0.45">
      <c r="A26" s="2">
        <v>43935</v>
      </c>
      <c r="B26" s="1" t="s">
        <v>49</v>
      </c>
      <c r="C26" s="1" t="s">
        <v>11</v>
      </c>
      <c r="D26" s="1" t="s">
        <v>12</v>
      </c>
      <c r="E26" s="1">
        <v>7</v>
      </c>
      <c r="F26" s="3">
        <v>12000</v>
      </c>
      <c r="G26" s="3">
        <v>79800</v>
      </c>
    </row>
    <row r="28" spans="1:7" x14ac:dyDescent="0.45">
      <c r="A28" t="s">
        <v>161</v>
      </c>
    </row>
    <row r="29" spans="1:7" x14ac:dyDescent="0.45">
      <c r="A29" t="b">
        <f>AND(G3&gt;=AVERAGE($G$3:$G$26),OR(C3="컴퓨터",C3="사회과학"))</f>
        <v>1</v>
      </c>
    </row>
    <row r="31" spans="1:7" x14ac:dyDescent="0.45">
      <c r="A31" t="s">
        <v>162</v>
      </c>
      <c r="B31" t="s">
        <v>163</v>
      </c>
      <c r="C31" t="s">
        <v>164</v>
      </c>
      <c r="D31" t="s">
        <v>165</v>
      </c>
      <c r="E31" t="s">
        <v>166</v>
      </c>
    </row>
    <row r="32" spans="1:7" x14ac:dyDescent="0.45">
      <c r="A32" s="2">
        <v>43833</v>
      </c>
      <c r="B32" s="1" t="s">
        <v>8</v>
      </c>
      <c r="C32" s="1" t="s">
        <v>9</v>
      </c>
      <c r="D32" s="1">
        <v>10</v>
      </c>
      <c r="E32" s="3">
        <v>188100</v>
      </c>
    </row>
    <row r="33" spans="1:5" x14ac:dyDescent="0.45">
      <c r="A33" s="2">
        <v>43905</v>
      </c>
      <c r="B33" s="1" t="s">
        <v>14</v>
      </c>
      <c r="C33" s="1" t="s">
        <v>16</v>
      </c>
      <c r="D33" s="1">
        <v>6</v>
      </c>
      <c r="E33" s="3">
        <v>106920</v>
      </c>
    </row>
    <row r="34" spans="1:5" x14ac:dyDescent="0.45">
      <c r="A34" s="2">
        <v>43936</v>
      </c>
      <c r="B34" s="1" t="s">
        <v>8</v>
      </c>
      <c r="C34" s="1" t="s">
        <v>17</v>
      </c>
      <c r="D34" s="1">
        <v>10</v>
      </c>
      <c r="E34" s="3">
        <v>94050</v>
      </c>
    </row>
    <row r="35" spans="1:5" x14ac:dyDescent="0.45">
      <c r="A35" s="2">
        <v>43912</v>
      </c>
      <c r="B35" s="1" t="s">
        <v>14</v>
      </c>
      <c r="C35" s="1" t="s">
        <v>38</v>
      </c>
      <c r="D35" s="1">
        <v>9</v>
      </c>
      <c r="E35" s="3">
        <v>142560</v>
      </c>
    </row>
    <row r="36" spans="1:5" x14ac:dyDescent="0.45">
      <c r="A36" s="2">
        <v>43864</v>
      </c>
      <c r="B36" s="1" t="s">
        <v>8</v>
      </c>
      <c r="C36" s="1" t="s">
        <v>47</v>
      </c>
      <c r="D36" s="1">
        <v>8</v>
      </c>
      <c r="E36" s="3">
        <v>75240</v>
      </c>
    </row>
  </sheetData>
  <phoneticPr fontId="1" type="noConversion"/>
  <conditionalFormatting sqref="A3:G26">
    <cfRule type="expression" dxfId="0" priority="1">
      <formula>OR(A3=MAX($A$3:$A$26),A3=MIN($A$3:$A$26))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2DDA51-8FDB-49C9-BD1A-A245E2B8BF4E}">
  <sheetPr codeName="Sheet10">
    <pageSetUpPr fitToPage="1"/>
  </sheetPr>
  <dimension ref="A1:K35"/>
  <sheetViews>
    <sheetView workbookViewId="0">
      <selection sqref="A1:K1"/>
    </sheetView>
  </sheetViews>
  <sheetFormatPr defaultRowHeight="16.5" customHeight="1" x14ac:dyDescent="0.45"/>
  <cols>
    <col min="1" max="1" width="10.25" customWidth="1"/>
    <col min="2" max="2" width="15.83203125" customWidth="1"/>
    <col min="4" max="4" width="11.25" bestFit="1" customWidth="1"/>
    <col min="6" max="6" width="11.25" bestFit="1" customWidth="1"/>
    <col min="7" max="7" width="15.08203125" bestFit="1" customWidth="1"/>
    <col min="8" max="10" width="12.08203125" customWidth="1"/>
  </cols>
  <sheetData>
    <row r="1" spans="1:11" ht="100.5" customHeight="1" x14ac:dyDescent="0.45">
      <c r="A1" s="27" t="s">
        <v>65</v>
      </c>
      <c r="B1" s="28"/>
      <c r="C1" s="28"/>
      <c r="D1" s="28"/>
      <c r="E1" s="28"/>
      <c r="F1" s="28"/>
      <c r="G1" s="28"/>
      <c r="H1" s="28"/>
      <c r="I1" s="28"/>
      <c r="J1" s="28"/>
      <c r="K1" s="28"/>
    </row>
    <row r="2" spans="1:11" ht="16.5" customHeight="1" x14ac:dyDescent="0.45">
      <c r="A2" s="9" t="s">
        <v>66</v>
      </c>
      <c r="B2" s="9" t="s">
        <v>67</v>
      </c>
      <c r="C2" s="9" t="s">
        <v>68</v>
      </c>
      <c r="D2" s="9" t="s">
        <v>69</v>
      </c>
      <c r="E2" s="9" t="s">
        <v>70</v>
      </c>
      <c r="F2" s="9" t="s">
        <v>71</v>
      </c>
      <c r="G2" s="9" t="s">
        <v>72</v>
      </c>
      <c r="H2" s="9" t="s">
        <v>73</v>
      </c>
      <c r="I2" s="9" t="s">
        <v>74</v>
      </c>
      <c r="J2" s="9" t="s">
        <v>75</v>
      </c>
      <c r="K2" s="10" t="s">
        <v>76</v>
      </c>
    </row>
    <row r="3" spans="1:11" ht="16.5" customHeight="1" x14ac:dyDescent="0.45">
      <c r="A3" s="11" t="s">
        <v>77</v>
      </c>
      <c r="B3" s="11">
        <v>453555</v>
      </c>
      <c r="C3" s="11" t="s">
        <v>78</v>
      </c>
      <c r="D3" s="11">
        <v>82</v>
      </c>
      <c r="E3" s="11" t="s">
        <v>79</v>
      </c>
      <c r="F3" s="11" t="s">
        <v>80</v>
      </c>
      <c r="G3" s="11" t="s">
        <v>81</v>
      </c>
      <c r="H3" s="12">
        <v>0.2</v>
      </c>
      <c r="I3" s="13">
        <v>0.60000000000000009</v>
      </c>
      <c r="J3" s="13">
        <v>3</v>
      </c>
      <c r="K3" s="14">
        <v>5600</v>
      </c>
    </row>
    <row r="4" spans="1:11" ht="16.5" customHeight="1" x14ac:dyDescent="0.45">
      <c r="A4" s="15" t="s">
        <v>82</v>
      </c>
      <c r="B4" s="15">
        <v>239850</v>
      </c>
      <c r="C4" s="15" t="s">
        <v>78</v>
      </c>
      <c r="D4" s="15">
        <v>71</v>
      </c>
      <c r="E4" s="15" t="s">
        <v>79</v>
      </c>
      <c r="F4" s="15" t="s">
        <v>83</v>
      </c>
      <c r="G4" s="15" t="s">
        <v>84</v>
      </c>
      <c r="H4" s="16">
        <v>0.2</v>
      </c>
      <c r="I4" s="17">
        <v>0.60000000000000009</v>
      </c>
      <c r="J4" s="17">
        <v>5</v>
      </c>
      <c r="K4" s="18">
        <v>9100</v>
      </c>
    </row>
    <row r="5" spans="1:11" ht="16.5" customHeight="1" x14ac:dyDescent="0.45">
      <c r="A5" s="19" t="s">
        <v>85</v>
      </c>
      <c r="B5" s="19">
        <v>239850</v>
      </c>
      <c r="C5" s="19" t="s">
        <v>78</v>
      </c>
      <c r="D5" s="19">
        <v>68</v>
      </c>
      <c r="E5" s="19" t="s">
        <v>86</v>
      </c>
      <c r="F5" s="19" t="s">
        <v>87</v>
      </c>
      <c r="G5" s="19" t="s">
        <v>88</v>
      </c>
      <c r="H5" s="20">
        <v>0.7</v>
      </c>
      <c r="I5" s="21">
        <v>0.7</v>
      </c>
      <c r="J5" s="21">
        <v>2</v>
      </c>
      <c r="K5" s="22">
        <v>7900</v>
      </c>
    </row>
    <row r="6" spans="1:11" ht="16.5" customHeight="1" x14ac:dyDescent="0.45">
      <c r="A6" s="15" t="s">
        <v>89</v>
      </c>
      <c r="B6" s="15">
        <v>453555</v>
      </c>
      <c r="C6" s="15" t="s">
        <v>90</v>
      </c>
      <c r="D6" s="15">
        <v>62</v>
      </c>
      <c r="E6" s="15" t="s">
        <v>86</v>
      </c>
      <c r="F6" s="15" t="s">
        <v>91</v>
      </c>
      <c r="G6" s="15" t="s">
        <v>92</v>
      </c>
      <c r="H6" s="16">
        <v>0.8</v>
      </c>
      <c r="I6" s="17">
        <v>1.6</v>
      </c>
      <c r="J6" s="17">
        <v>2</v>
      </c>
      <c r="K6" s="18">
        <v>7900</v>
      </c>
    </row>
    <row r="7" spans="1:11" ht="16.5" customHeight="1" x14ac:dyDescent="0.45">
      <c r="A7" s="19" t="s">
        <v>93</v>
      </c>
      <c r="B7" s="19">
        <v>487036</v>
      </c>
      <c r="C7" s="19" t="s">
        <v>78</v>
      </c>
      <c r="D7" s="19">
        <v>37</v>
      </c>
      <c r="E7" s="19" t="s">
        <v>86</v>
      </c>
      <c r="F7" s="19" t="s">
        <v>94</v>
      </c>
      <c r="G7" s="19" t="s">
        <v>95</v>
      </c>
      <c r="H7" s="20">
        <v>0.2</v>
      </c>
      <c r="I7" s="21">
        <v>0.4</v>
      </c>
      <c r="J7" s="21">
        <v>3</v>
      </c>
      <c r="K7" s="22">
        <v>9000</v>
      </c>
    </row>
    <row r="8" spans="1:11" ht="16.5" customHeight="1" x14ac:dyDescent="0.45">
      <c r="A8" s="15" t="s">
        <v>96</v>
      </c>
      <c r="B8" s="15">
        <v>855434</v>
      </c>
      <c r="C8" s="15" t="s">
        <v>78</v>
      </c>
      <c r="D8" s="15">
        <v>61</v>
      </c>
      <c r="E8" s="15" t="s">
        <v>79</v>
      </c>
      <c r="F8" s="15" t="s">
        <v>97</v>
      </c>
      <c r="G8" s="15" t="s">
        <v>98</v>
      </c>
      <c r="H8" s="16">
        <v>0.7</v>
      </c>
      <c r="I8" s="17">
        <v>1.4</v>
      </c>
      <c r="J8" s="17">
        <v>5</v>
      </c>
      <c r="K8" s="18">
        <v>8500</v>
      </c>
    </row>
    <row r="9" spans="1:11" ht="16.5" customHeight="1" x14ac:dyDescent="0.45">
      <c r="A9" s="19" t="s">
        <v>99</v>
      </c>
      <c r="B9" s="19">
        <v>701855</v>
      </c>
      <c r="C9" s="19" t="s">
        <v>90</v>
      </c>
      <c r="D9" s="19">
        <v>90</v>
      </c>
      <c r="E9" s="19" t="s">
        <v>100</v>
      </c>
      <c r="F9" s="19" t="s">
        <v>101</v>
      </c>
      <c r="G9" s="19" t="s">
        <v>102</v>
      </c>
      <c r="H9" s="20">
        <v>0.2</v>
      </c>
      <c r="I9" s="21">
        <v>0.2</v>
      </c>
      <c r="J9" s="21">
        <v>3</v>
      </c>
      <c r="K9" s="22">
        <v>8500</v>
      </c>
    </row>
    <row r="10" spans="1:11" ht="16.5" customHeight="1" x14ac:dyDescent="0.45">
      <c r="A10" s="15" t="s">
        <v>103</v>
      </c>
      <c r="B10" s="15">
        <v>792876</v>
      </c>
      <c r="C10" s="15" t="s">
        <v>78</v>
      </c>
      <c r="D10" s="15">
        <v>53</v>
      </c>
      <c r="E10" s="15" t="s">
        <v>86</v>
      </c>
      <c r="F10" s="15" t="s">
        <v>104</v>
      </c>
      <c r="G10" s="15" t="s">
        <v>105</v>
      </c>
      <c r="H10" s="16">
        <v>0.2</v>
      </c>
      <c r="I10" s="17">
        <v>0.2</v>
      </c>
      <c r="J10" s="17">
        <v>2</v>
      </c>
      <c r="K10" s="18">
        <v>7000</v>
      </c>
    </row>
    <row r="11" spans="1:11" ht="16.5" customHeight="1" x14ac:dyDescent="0.45">
      <c r="A11" s="19" t="s">
        <v>106</v>
      </c>
      <c r="B11" s="19">
        <v>145694</v>
      </c>
      <c r="C11" s="19" t="s">
        <v>90</v>
      </c>
      <c r="D11" s="19">
        <v>53</v>
      </c>
      <c r="E11" s="19" t="s">
        <v>79</v>
      </c>
      <c r="F11" s="19" t="s">
        <v>107</v>
      </c>
      <c r="G11" s="19" t="s">
        <v>108</v>
      </c>
      <c r="H11" s="20">
        <v>0.3</v>
      </c>
      <c r="I11" s="21">
        <v>0.3</v>
      </c>
      <c r="J11" s="21">
        <v>5</v>
      </c>
      <c r="K11" s="22">
        <v>7800</v>
      </c>
    </row>
    <row r="12" spans="1:11" ht="16.5" customHeight="1" x14ac:dyDescent="0.45">
      <c r="A12" s="15" t="s">
        <v>109</v>
      </c>
      <c r="B12" s="15">
        <v>453555</v>
      </c>
      <c r="C12" s="15" t="s">
        <v>78</v>
      </c>
      <c r="D12" s="15">
        <v>48</v>
      </c>
      <c r="E12" s="15" t="s">
        <v>86</v>
      </c>
      <c r="F12" s="15" t="s">
        <v>110</v>
      </c>
      <c r="G12" s="15" t="s">
        <v>111</v>
      </c>
      <c r="H12" s="16">
        <v>0.6</v>
      </c>
      <c r="I12" s="17">
        <v>1.7999999999999998</v>
      </c>
      <c r="J12" s="17">
        <v>5</v>
      </c>
      <c r="K12" s="18">
        <v>4100</v>
      </c>
    </row>
    <row r="13" spans="1:11" ht="16.5" customHeight="1" x14ac:dyDescent="0.45">
      <c r="A13" s="19" t="s">
        <v>112</v>
      </c>
      <c r="B13" s="19">
        <v>745444</v>
      </c>
      <c r="C13" s="19" t="s">
        <v>78</v>
      </c>
      <c r="D13" s="19">
        <v>80</v>
      </c>
      <c r="E13" s="19" t="s">
        <v>79</v>
      </c>
      <c r="F13" s="19" t="s">
        <v>113</v>
      </c>
      <c r="G13" s="19" t="s">
        <v>98</v>
      </c>
      <c r="H13" s="20">
        <v>0.3</v>
      </c>
      <c r="I13" s="21">
        <v>0.3</v>
      </c>
      <c r="J13" s="21">
        <v>3</v>
      </c>
      <c r="K13" s="22">
        <v>5800</v>
      </c>
    </row>
    <row r="14" spans="1:11" ht="16.5" customHeight="1" x14ac:dyDescent="0.45">
      <c r="A14" s="15" t="s">
        <v>114</v>
      </c>
      <c r="B14" s="15">
        <v>145694</v>
      </c>
      <c r="C14" s="15" t="s">
        <v>90</v>
      </c>
      <c r="D14" s="15">
        <v>97</v>
      </c>
      <c r="E14" s="15" t="s">
        <v>100</v>
      </c>
      <c r="F14" s="15" t="s">
        <v>115</v>
      </c>
      <c r="G14" s="15" t="s">
        <v>81</v>
      </c>
      <c r="H14" s="16">
        <v>0.2</v>
      </c>
      <c r="I14" s="17">
        <v>0.60000000000000009</v>
      </c>
      <c r="J14" s="17">
        <v>1</v>
      </c>
      <c r="K14" s="18">
        <v>7300</v>
      </c>
    </row>
    <row r="15" spans="1:11" ht="16.5" customHeight="1" x14ac:dyDescent="0.45">
      <c r="A15" s="19" t="s">
        <v>116</v>
      </c>
      <c r="B15" s="19">
        <v>701855</v>
      </c>
      <c r="C15" s="19" t="s">
        <v>90</v>
      </c>
      <c r="D15" s="19">
        <v>72</v>
      </c>
      <c r="E15" s="19" t="s">
        <v>79</v>
      </c>
      <c r="F15" s="19" t="s">
        <v>117</v>
      </c>
      <c r="G15" s="19" t="s">
        <v>102</v>
      </c>
      <c r="H15" s="20">
        <v>0.3</v>
      </c>
      <c r="I15" s="21">
        <v>0.89999999999999991</v>
      </c>
      <c r="J15" s="21">
        <v>2</v>
      </c>
      <c r="K15" s="22">
        <v>5700</v>
      </c>
    </row>
    <row r="16" spans="1:11" ht="16.5" customHeight="1" x14ac:dyDescent="0.45">
      <c r="A16" s="15" t="s">
        <v>118</v>
      </c>
      <c r="B16" s="15">
        <v>239850</v>
      </c>
      <c r="C16" s="15" t="s">
        <v>78</v>
      </c>
      <c r="D16" s="15">
        <v>49</v>
      </c>
      <c r="E16" s="15" t="s">
        <v>100</v>
      </c>
      <c r="F16" s="15" t="s">
        <v>119</v>
      </c>
      <c r="G16" s="15" t="s">
        <v>81</v>
      </c>
      <c r="H16" s="16">
        <v>0.3</v>
      </c>
      <c r="I16" s="17">
        <v>0.3</v>
      </c>
      <c r="J16" s="17">
        <v>1</v>
      </c>
      <c r="K16" s="18">
        <v>7100</v>
      </c>
    </row>
    <row r="17" spans="1:11" ht="16.5" customHeight="1" x14ac:dyDescent="0.45">
      <c r="A17" s="19" t="s">
        <v>120</v>
      </c>
      <c r="B17" s="19">
        <v>239850</v>
      </c>
      <c r="C17" s="19" t="s">
        <v>78</v>
      </c>
      <c r="D17" s="19">
        <v>68</v>
      </c>
      <c r="E17" s="19" t="s">
        <v>86</v>
      </c>
      <c r="F17" s="19" t="s">
        <v>121</v>
      </c>
      <c r="G17" s="19" t="s">
        <v>122</v>
      </c>
      <c r="H17" s="20">
        <v>0.9</v>
      </c>
      <c r="I17" s="21">
        <v>0.9</v>
      </c>
      <c r="J17" s="21">
        <v>5</v>
      </c>
      <c r="K17" s="22">
        <v>3600</v>
      </c>
    </row>
    <row r="18" spans="1:11" ht="16.5" customHeight="1" x14ac:dyDescent="0.45">
      <c r="A18" s="15" t="s">
        <v>123</v>
      </c>
      <c r="B18" s="15">
        <v>855434</v>
      </c>
      <c r="C18" s="15" t="s">
        <v>78</v>
      </c>
      <c r="D18" s="15">
        <v>30</v>
      </c>
      <c r="E18" s="15" t="s">
        <v>86</v>
      </c>
      <c r="F18" s="15" t="s">
        <v>124</v>
      </c>
      <c r="G18" s="15" t="s">
        <v>102</v>
      </c>
      <c r="H18" s="16">
        <v>0.7</v>
      </c>
      <c r="I18" s="17">
        <v>2.0999999999999996</v>
      </c>
      <c r="J18" s="17">
        <v>4</v>
      </c>
      <c r="K18" s="18">
        <v>8200</v>
      </c>
    </row>
    <row r="19" spans="1:11" ht="16.5" customHeight="1" x14ac:dyDescent="0.45">
      <c r="A19" s="19" t="s">
        <v>125</v>
      </c>
      <c r="B19" s="19">
        <v>701855</v>
      </c>
      <c r="C19" s="19" t="s">
        <v>90</v>
      </c>
      <c r="D19" s="19">
        <v>89</v>
      </c>
      <c r="E19" s="19" t="s">
        <v>86</v>
      </c>
      <c r="F19" s="19" t="s">
        <v>126</v>
      </c>
      <c r="G19" s="19" t="s">
        <v>108</v>
      </c>
      <c r="H19" s="20">
        <v>0.9</v>
      </c>
      <c r="I19" s="21">
        <v>1.8</v>
      </c>
      <c r="J19" s="21">
        <v>5</v>
      </c>
      <c r="K19" s="22">
        <v>9100</v>
      </c>
    </row>
    <row r="20" spans="1:11" ht="16.5" customHeight="1" x14ac:dyDescent="0.45">
      <c r="A20" s="15" t="s">
        <v>127</v>
      </c>
      <c r="B20" s="15">
        <v>145694</v>
      </c>
      <c r="C20" s="15" t="s">
        <v>90</v>
      </c>
      <c r="D20" s="15">
        <v>50</v>
      </c>
      <c r="E20" s="15" t="s">
        <v>79</v>
      </c>
      <c r="F20" s="15" t="s">
        <v>128</v>
      </c>
      <c r="G20" s="15" t="s">
        <v>92</v>
      </c>
      <c r="H20" s="16">
        <v>0.2</v>
      </c>
      <c r="I20" s="17">
        <v>0.4</v>
      </c>
      <c r="J20" s="17">
        <v>2</v>
      </c>
      <c r="K20" s="18">
        <v>8200</v>
      </c>
    </row>
    <row r="21" spans="1:11" ht="16.5" customHeight="1" x14ac:dyDescent="0.45">
      <c r="A21" s="19" t="s">
        <v>129</v>
      </c>
      <c r="B21" s="19">
        <v>937768</v>
      </c>
      <c r="C21" s="19" t="s">
        <v>90</v>
      </c>
      <c r="D21" s="19">
        <v>50</v>
      </c>
      <c r="E21" s="19" t="s">
        <v>100</v>
      </c>
      <c r="F21" s="19" t="s">
        <v>130</v>
      </c>
      <c r="G21" s="19" t="s">
        <v>84</v>
      </c>
      <c r="H21" s="20">
        <v>0.8</v>
      </c>
      <c r="I21" s="21">
        <v>0.8</v>
      </c>
      <c r="J21" s="21">
        <v>2</v>
      </c>
      <c r="K21" s="22">
        <v>4300</v>
      </c>
    </row>
    <row r="22" spans="1:11" ht="16.5" customHeight="1" x14ac:dyDescent="0.45">
      <c r="A22" s="15" t="s">
        <v>131</v>
      </c>
      <c r="B22" s="15">
        <v>487036</v>
      </c>
      <c r="C22" s="15" t="s">
        <v>90</v>
      </c>
      <c r="D22" s="15">
        <v>77</v>
      </c>
      <c r="E22" s="15" t="s">
        <v>79</v>
      </c>
      <c r="F22" s="15" t="s">
        <v>132</v>
      </c>
      <c r="G22" s="15" t="s">
        <v>122</v>
      </c>
      <c r="H22" s="16">
        <v>0.3</v>
      </c>
      <c r="I22" s="17">
        <v>0.6</v>
      </c>
      <c r="J22" s="17">
        <v>4</v>
      </c>
      <c r="K22" s="18">
        <v>6300</v>
      </c>
    </row>
    <row r="23" spans="1:11" ht="16.5" customHeight="1" x14ac:dyDescent="0.45">
      <c r="A23" s="19" t="s">
        <v>133</v>
      </c>
      <c r="B23" s="19">
        <v>487036</v>
      </c>
      <c r="C23" s="19" t="s">
        <v>90</v>
      </c>
      <c r="D23" s="19">
        <v>48</v>
      </c>
      <c r="E23" s="19" t="s">
        <v>79</v>
      </c>
      <c r="F23" s="19" t="s">
        <v>134</v>
      </c>
      <c r="G23" s="19" t="s">
        <v>95</v>
      </c>
      <c r="H23" s="20">
        <v>0.5</v>
      </c>
      <c r="I23" s="21">
        <v>1</v>
      </c>
      <c r="J23" s="21">
        <v>2</v>
      </c>
      <c r="K23" s="22">
        <v>6500</v>
      </c>
    </row>
    <row r="24" spans="1:11" ht="16.5" customHeight="1" x14ac:dyDescent="0.45">
      <c r="A24" s="15" t="s">
        <v>135</v>
      </c>
      <c r="B24" s="15">
        <v>453555</v>
      </c>
      <c r="C24" s="15" t="s">
        <v>90</v>
      </c>
      <c r="D24" s="15">
        <v>97</v>
      </c>
      <c r="E24" s="15" t="s">
        <v>79</v>
      </c>
      <c r="F24" s="15" t="s">
        <v>136</v>
      </c>
      <c r="G24" s="15" t="s">
        <v>95</v>
      </c>
      <c r="H24" s="16">
        <v>0.9</v>
      </c>
      <c r="I24" s="17">
        <v>1.8</v>
      </c>
      <c r="J24" s="17">
        <v>5</v>
      </c>
      <c r="K24" s="18">
        <v>8900</v>
      </c>
    </row>
    <row r="25" spans="1:11" ht="16.5" customHeight="1" x14ac:dyDescent="0.45">
      <c r="A25" s="19" t="s">
        <v>137</v>
      </c>
      <c r="B25" s="19">
        <v>453555</v>
      </c>
      <c r="C25" s="19" t="s">
        <v>90</v>
      </c>
      <c r="D25" s="19">
        <v>58</v>
      </c>
      <c r="E25" s="19" t="s">
        <v>79</v>
      </c>
      <c r="F25" s="19" t="s">
        <v>138</v>
      </c>
      <c r="G25" s="19" t="s">
        <v>122</v>
      </c>
      <c r="H25" s="20">
        <v>0.2</v>
      </c>
      <c r="I25" s="21">
        <v>0.2</v>
      </c>
      <c r="J25" s="21">
        <v>3</v>
      </c>
      <c r="K25" s="22">
        <v>4200</v>
      </c>
    </row>
    <row r="26" spans="1:11" ht="16.5" customHeight="1" x14ac:dyDescent="0.45">
      <c r="A26" s="15" t="s">
        <v>139</v>
      </c>
      <c r="B26" s="15">
        <v>453555</v>
      </c>
      <c r="C26" s="15" t="s">
        <v>90</v>
      </c>
      <c r="D26" s="15">
        <v>69</v>
      </c>
      <c r="E26" s="15" t="s">
        <v>79</v>
      </c>
      <c r="F26" s="15" t="s">
        <v>140</v>
      </c>
      <c r="G26" s="15" t="s">
        <v>141</v>
      </c>
      <c r="H26" s="16">
        <v>0.7</v>
      </c>
      <c r="I26" s="17">
        <v>0.7</v>
      </c>
      <c r="J26" s="17">
        <v>4</v>
      </c>
      <c r="K26" s="18">
        <v>3700</v>
      </c>
    </row>
    <row r="27" spans="1:11" ht="16.5" customHeight="1" x14ac:dyDescent="0.45">
      <c r="A27" s="19" t="s">
        <v>142</v>
      </c>
      <c r="B27" s="19">
        <v>145694</v>
      </c>
      <c r="C27" s="19" t="s">
        <v>78</v>
      </c>
      <c r="D27" s="19">
        <v>90</v>
      </c>
      <c r="E27" s="19" t="s">
        <v>86</v>
      </c>
      <c r="F27" s="19" t="s">
        <v>143</v>
      </c>
      <c r="G27" s="19" t="s">
        <v>84</v>
      </c>
      <c r="H27" s="20">
        <v>0.4</v>
      </c>
      <c r="I27" s="21">
        <v>1.2000000000000002</v>
      </c>
      <c r="J27" s="21">
        <v>4</v>
      </c>
      <c r="K27" s="22">
        <v>6500</v>
      </c>
    </row>
    <row r="28" spans="1:11" ht="16.5" customHeight="1" x14ac:dyDescent="0.45">
      <c r="A28" s="15" t="s">
        <v>144</v>
      </c>
      <c r="B28" s="15">
        <v>284064</v>
      </c>
      <c r="C28" s="15" t="s">
        <v>90</v>
      </c>
      <c r="D28" s="15">
        <v>57</v>
      </c>
      <c r="E28" s="15" t="s">
        <v>79</v>
      </c>
      <c r="F28" s="15" t="s">
        <v>145</v>
      </c>
      <c r="G28" s="15" t="s">
        <v>111</v>
      </c>
      <c r="H28" s="16">
        <v>0.3</v>
      </c>
      <c r="I28" s="17">
        <v>0.6</v>
      </c>
      <c r="J28" s="17">
        <v>2</v>
      </c>
      <c r="K28" s="18">
        <v>4700</v>
      </c>
    </row>
    <row r="29" spans="1:11" ht="16.5" customHeight="1" x14ac:dyDescent="0.45">
      <c r="A29" s="19" t="s">
        <v>146</v>
      </c>
      <c r="B29" s="19">
        <v>855434</v>
      </c>
      <c r="C29" s="19" t="s">
        <v>90</v>
      </c>
      <c r="D29" s="19">
        <v>81</v>
      </c>
      <c r="E29" s="19" t="s">
        <v>79</v>
      </c>
      <c r="F29" s="19" t="s">
        <v>147</v>
      </c>
      <c r="G29" s="19" t="s">
        <v>141</v>
      </c>
      <c r="H29" s="20">
        <v>0.8</v>
      </c>
      <c r="I29" s="21">
        <v>1.6</v>
      </c>
      <c r="J29" s="21">
        <v>1</v>
      </c>
      <c r="K29" s="22">
        <v>9700</v>
      </c>
    </row>
    <row r="30" spans="1:11" ht="16.5" customHeight="1" x14ac:dyDescent="0.45">
      <c r="A30" s="15" t="s">
        <v>148</v>
      </c>
      <c r="B30" s="15">
        <v>239850</v>
      </c>
      <c r="C30" s="15" t="s">
        <v>90</v>
      </c>
      <c r="D30" s="15">
        <v>87</v>
      </c>
      <c r="E30" s="15" t="s">
        <v>79</v>
      </c>
      <c r="F30" s="15" t="s">
        <v>149</v>
      </c>
      <c r="G30" s="15" t="s">
        <v>81</v>
      </c>
      <c r="H30" s="16">
        <v>0.8</v>
      </c>
      <c r="I30" s="17">
        <v>2.4000000000000004</v>
      </c>
      <c r="J30" s="17">
        <v>3</v>
      </c>
      <c r="K30" s="18">
        <v>5300</v>
      </c>
    </row>
    <row r="31" spans="1:11" ht="16.5" customHeight="1" x14ac:dyDescent="0.45">
      <c r="A31" s="19" t="s">
        <v>150</v>
      </c>
      <c r="B31" s="19">
        <v>239850</v>
      </c>
      <c r="C31" s="19" t="s">
        <v>90</v>
      </c>
      <c r="D31" s="19">
        <v>82</v>
      </c>
      <c r="E31" s="19" t="s">
        <v>79</v>
      </c>
      <c r="F31" s="19" t="s">
        <v>151</v>
      </c>
      <c r="G31" s="19" t="s">
        <v>152</v>
      </c>
      <c r="H31" s="20">
        <v>0.7</v>
      </c>
      <c r="I31" s="21">
        <v>2.0999999999999996</v>
      </c>
      <c r="J31" s="21">
        <v>2</v>
      </c>
      <c r="K31" s="22">
        <v>8700</v>
      </c>
    </row>
    <row r="32" spans="1:11" ht="16.5" customHeight="1" x14ac:dyDescent="0.45">
      <c r="A32" s="15" t="s">
        <v>153</v>
      </c>
      <c r="B32" s="15">
        <v>239850</v>
      </c>
      <c r="C32" s="15" t="s">
        <v>90</v>
      </c>
      <c r="D32" s="15">
        <v>63</v>
      </c>
      <c r="E32" s="15" t="s">
        <v>86</v>
      </c>
      <c r="F32" s="15" t="s">
        <v>154</v>
      </c>
      <c r="G32" s="15" t="s">
        <v>105</v>
      </c>
      <c r="H32" s="16">
        <v>0.3</v>
      </c>
      <c r="I32" s="17">
        <v>0.6</v>
      </c>
      <c r="J32" s="17">
        <v>3</v>
      </c>
      <c r="K32" s="18">
        <v>3600</v>
      </c>
    </row>
    <row r="33" spans="1:11" ht="16.5" customHeight="1" x14ac:dyDescent="0.45">
      <c r="A33" s="19" t="s">
        <v>155</v>
      </c>
      <c r="B33" s="19">
        <v>453555</v>
      </c>
      <c r="C33" s="19" t="s">
        <v>90</v>
      </c>
      <c r="D33" s="19">
        <v>38</v>
      </c>
      <c r="E33" s="19" t="s">
        <v>86</v>
      </c>
      <c r="F33" s="19" t="s">
        <v>156</v>
      </c>
      <c r="G33" s="19" t="s">
        <v>92</v>
      </c>
      <c r="H33" s="20">
        <v>0.5</v>
      </c>
      <c r="I33" s="21">
        <v>1.5</v>
      </c>
      <c r="J33" s="21">
        <v>1</v>
      </c>
      <c r="K33" s="22">
        <v>7700</v>
      </c>
    </row>
    <row r="34" spans="1:11" ht="16.5" customHeight="1" x14ac:dyDescent="0.45">
      <c r="A34" s="15" t="s">
        <v>157</v>
      </c>
      <c r="B34" s="15">
        <v>487036</v>
      </c>
      <c r="C34" s="15" t="s">
        <v>90</v>
      </c>
      <c r="D34" s="15">
        <v>77</v>
      </c>
      <c r="E34" s="15" t="s">
        <v>79</v>
      </c>
      <c r="F34" s="15" t="s">
        <v>158</v>
      </c>
      <c r="G34" s="15" t="s">
        <v>84</v>
      </c>
      <c r="H34" s="16">
        <v>0.2</v>
      </c>
      <c r="I34" s="17">
        <v>0.2</v>
      </c>
      <c r="J34" s="17">
        <v>4</v>
      </c>
      <c r="K34" s="18">
        <v>7000</v>
      </c>
    </row>
    <row r="35" spans="1:11" ht="16.5" customHeight="1" x14ac:dyDescent="0.45">
      <c r="A35" s="23" t="s">
        <v>159</v>
      </c>
      <c r="B35" s="23">
        <v>423576</v>
      </c>
      <c r="C35" s="23" t="s">
        <v>90</v>
      </c>
      <c r="D35" s="23">
        <v>78</v>
      </c>
      <c r="E35" s="23" t="s">
        <v>100</v>
      </c>
      <c r="F35" s="23" t="s">
        <v>160</v>
      </c>
      <c r="G35" s="23" t="s">
        <v>152</v>
      </c>
      <c r="H35" s="24">
        <v>0.3</v>
      </c>
      <c r="I35" s="25">
        <v>0.3</v>
      </c>
      <c r="J35" s="25">
        <v>1</v>
      </c>
      <c r="K35" s="26">
        <v>4900</v>
      </c>
    </row>
  </sheetData>
  <mergeCells count="1">
    <mergeCell ref="A1:K1"/>
  </mergeCells>
  <phoneticPr fontId="1" type="noConversion"/>
  <pageMargins left="0.25" right="0.25" top="0.75" bottom="0.75" header="0.3" footer="0.3"/>
  <pageSetup paperSize="9" fitToHeight="2" orientation="landscape" draft="1" r:id="rId1"/>
  <headerFooter>
    <oddFooter>&amp;C&amp;P/&amp;N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3"/>
  <dimension ref="B2:J35"/>
  <sheetViews>
    <sheetView tabSelected="1" topLeftCell="A28" workbookViewId="0">
      <selection activeCell="I36" sqref="I36"/>
    </sheetView>
  </sheetViews>
  <sheetFormatPr defaultRowHeight="17" x14ac:dyDescent="0.45"/>
  <cols>
    <col min="1" max="1" width="4.5" customWidth="1"/>
    <col min="2" max="2" width="10.75" customWidth="1"/>
    <col min="3" max="3" width="9.5" customWidth="1"/>
    <col min="4" max="4" width="9.83203125" customWidth="1"/>
    <col min="5" max="6" width="11.33203125" customWidth="1"/>
    <col min="8" max="8" width="9.08203125" bestFit="1" customWidth="1"/>
    <col min="9" max="9" width="13.75" bestFit="1" customWidth="1"/>
    <col min="10" max="10" width="11.83203125" customWidth="1"/>
  </cols>
  <sheetData>
    <row r="2" spans="2:10" x14ac:dyDescent="0.45">
      <c r="B2" t="s">
        <v>50</v>
      </c>
      <c r="I2" t="s">
        <v>51</v>
      </c>
      <c r="J2" s="4">
        <v>43921</v>
      </c>
    </row>
    <row r="3" spans="2:10" x14ac:dyDescent="0.45">
      <c r="B3" s="1" t="s">
        <v>2</v>
      </c>
      <c r="C3" s="1" t="s">
        <v>1</v>
      </c>
      <c r="D3" s="1" t="s">
        <v>3</v>
      </c>
      <c r="E3" s="1" t="s">
        <v>0</v>
      </c>
      <c r="F3" s="5" t="s">
        <v>52</v>
      </c>
      <c r="G3" s="1" t="s">
        <v>4</v>
      </c>
      <c r="H3" s="1" t="s">
        <v>5</v>
      </c>
      <c r="I3" s="1" t="s">
        <v>53</v>
      </c>
      <c r="J3" s="5" t="s">
        <v>54</v>
      </c>
    </row>
    <row r="4" spans="2:10" x14ac:dyDescent="0.45">
      <c r="B4" s="1" t="s">
        <v>173</v>
      </c>
      <c r="C4" s="1" t="s">
        <v>7</v>
      </c>
      <c r="D4" s="1" t="s">
        <v>9</v>
      </c>
      <c r="E4" s="2">
        <v>43831</v>
      </c>
      <c r="F4" s="2" t="str">
        <f>TEXT(WORKDAY(E4,5),"mm월 dd일")</f>
        <v>01월 08일</v>
      </c>
      <c r="G4" s="1">
        <v>10</v>
      </c>
      <c r="H4" s="3">
        <v>19800</v>
      </c>
      <c r="I4" s="3">
        <f t="shared" ref="I4:I27" si="0">G4*H4</f>
        <v>198000</v>
      </c>
      <c r="J4" s="6" cm="1">
        <f t="array" ref="J4">fn할인액(E4,I4)</f>
        <v>29700</v>
      </c>
    </row>
    <row r="5" spans="2:10" x14ac:dyDescent="0.45">
      <c r="B5" s="1" t="s">
        <v>20</v>
      </c>
      <c r="C5" s="1" t="s">
        <v>46</v>
      </c>
      <c r="D5" s="1" t="s">
        <v>48</v>
      </c>
      <c r="E5" s="2">
        <v>43895</v>
      </c>
      <c r="F5" s="2" t="str">
        <f t="shared" ref="F5:F27" si="1">TEXT(WORKDAY(E5,5),"mm월 dd일")</f>
        <v>03월 12일</v>
      </c>
      <c r="G5" s="1">
        <v>5</v>
      </c>
      <c r="H5" s="3">
        <v>19800</v>
      </c>
      <c r="I5" s="3">
        <f t="shared" si="0"/>
        <v>99000</v>
      </c>
      <c r="J5" s="6" cm="1">
        <f t="array" ref="J5">fn할인액(E5,I5)</f>
        <v>14850</v>
      </c>
    </row>
    <row r="6" spans="2:10" x14ac:dyDescent="0.45">
      <c r="B6" s="1" t="s">
        <v>11</v>
      </c>
      <c r="C6" s="1" t="s">
        <v>49</v>
      </c>
      <c r="D6" s="1" t="s">
        <v>12</v>
      </c>
      <c r="E6" s="2">
        <v>43935</v>
      </c>
      <c r="F6" s="2" t="str">
        <f t="shared" si="1"/>
        <v>04월 21일</v>
      </c>
      <c r="G6" s="1">
        <v>7</v>
      </c>
      <c r="H6" s="3">
        <v>12000</v>
      </c>
      <c r="I6" s="3">
        <f t="shared" si="0"/>
        <v>84000</v>
      </c>
      <c r="J6" s="6" cm="1">
        <f t="array" ref="J6">fn할인액(E6,I6)</f>
        <v>0</v>
      </c>
    </row>
    <row r="7" spans="2:10" x14ac:dyDescent="0.45">
      <c r="B7" s="1" t="s">
        <v>14</v>
      </c>
      <c r="C7" s="1" t="s">
        <v>13</v>
      </c>
      <c r="D7" s="1" t="s">
        <v>15</v>
      </c>
      <c r="E7" s="2">
        <v>43876</v>
      </c>
      <c r="F7" s="2" t="str">
        <f t="shared" si="1"/>
        <v>02월 21일</v>
      </c>
      <c r="G7" s="1">
        <v>3</v>
      </c>
      <c r="H7" s="3">
        <v>9900</v>
      </c>
      <c r="I7" s="3">
        <f t="shared" si="0"/>
        <v>29700</v>
      </c>
      <c r="J7" s="6" cm="1">
        <f t="array" ref="J7">fn할인액(E7,I7)</f>
        <v>4455</v>
      </c>
    </row>
    <row r="8" spans="2:10" x14ac:dyDescent="0.45">
      <c r="B8" s="1" t="s">
        <v>8</v>
      </c>
      <c r="C8" s="1" t="s">
        <v>46</v>
      </c>
      <c r="D8" s="1" t="s">
        <v>47</v>
      </c>
      <c r="E8" s="2">
        <v>43864</v>
      </c>
      <c r="F8" s="2" t="str">
        <f t="shared" si="1"/>
        <v>02월 10일</v>
      </c>
      <c r="G8" s="1">
        <v>8</v>
      </c>
      <c r="H8" s="3">
        <v>9900</v>
      </c>
      <c r="I8" s="3">
        <f t="shared" si="0"/>
        <v>79200</v>
      </c>
      <c r="J8" s="6" cm="1">
        <f t="array" ref="J8">fn할인액(E8,I8)</f>
        <v>11880</v>
      </c>
    </row>
    <row r="9" spans="2:10" x14ac:dyDescent="0.45">
      <c r="B9" s="1" t="s">
        <v>8</v>
      </c>
      <c r="C9" s="1" t="s">
        <v>34</v>
      </c>
      <c r="D9" s="1" t="s">
        <v>35</v>
      </c>
      <c r="E9" s="2">
        <v>43856</v>
      </c>
      <c r="F9" s="2" t="str">
        <f t="shared" si="1"/>
        <v>01월 31일</v>
      </c>
      <c r="G9" s="1">
        <v>2</v>
      </c>
      <c r="H9" s="3">
        <v>15000</v>
      </c>
      <c r="I9" s="3">
        <f t="shared" si="0"/>
        <v>30000</v>
      </c>
      <c r="J9" s="6" cm="1">
        <f t="array" ref="J9">fn할인액(E9,I9)</f>
        <v>4500</v>
      </c>
    </row>
    <row r="10" spans="2:10" x14ac:dyDescent="0.45">
      <c r="B10" s="1" t="s">
        <v>11</v>
      </c>
      <c r="C10" s="1" t="s">
        <v>28</v>
      </c>
      <c r="D10" s="1" t="s">
        <v>29</v>
      </c>
      <c r="E10" s="2">
        <v>43892</v>
      </c>
      <c r="F10" s="2" t="str">
        <f t="shared" si="1"/>
        <v>03월 09일</v>
      </c>
      <c r="G10" s="1">
        <v>3</v>
      </c>
      <c r="H10" s="3">
        <v>12000</v>
      </c>
      <c r="I10" s="3">
        <f t="shared" si="0"/>
        <v>36000</v>
      </c>
      <c r="J10" s="6" cm="1">
        <f t="array" ref="J10">fn할인액(E10,I10)</f>
        <v>5400</v>
      </c>
    </row>
    <row r="11" spans="2:10" x14ac:dyDescent="0.45">
      <c r="B11" s="1" t="s">
        <v>20</v>
      </c>
      <c r="C11" s="1" t="s">
        <v>18</v>
      </c>
      <c r="D11" s="1" t="s">
        <v>21</v>
      </c>
      <c r="E11" s="2">
        <v>43926</v>
      </c>
      <c r="F11" s="2" t="str">
        <f t="shared" si="1"/>
        <v>04월 10일</v>
      </c>
      <c r="G11" s="1">
        <v>1</v>
      </c>
      <c r="H11" s="3">
        <v>19800</v>
      </c>
      <c r="I11" s="3">
        <f t="shared" si="0"/>
        <v>19800</v>
      </c>
      <c r="J11" s="6" cm="1">
        <f t="array" ref="J11">fn할인액(E11,I11)</f>
        <v>0</v>
      </c>
    </row>
    <row r="12" spans="2:10" x14ac:dyDescent="0.45">
      <c r="B12" s="1" t="s">
        <v>20</v>
      </c>
      <c r="C12" s="1" t="s">
        <v>26</v>
      </c>
      <c r="D12" s="1" t="s">
        <v>27</v>
      </c>
      <c r="E12" s="2">
        <v>43913</v>
      </c>
      <c r="F12" s="2" t="str">
        <f t="shared" si="1"/>
        <v>03월 30일</v>
      </c>
      <c r="G12" s="1">
        <v>4</v>
      </c>
      <c r="H12" s="3">
        <v>17000</v>
      </c>
      <c r="I12" s="3">
        <f t="shared" si="0"/>
        <v>68000</v>
      </c>
      <c r="J12" s="6" cm="1">
        <f t="array" ref="J12">fn할인액(E12,I12)</f>
        <v>10200</v>
      </c>
    </row>
    <row r="13" spans="2:10" x14ac:dyDescent="0.45">
      <c r="B13" s="1" t="s">
        <v>11</v>
      </c>
      <c r="C13" s="1" t="s">
        <v>32</v>
      </c>
      <c r="D13" s="1" t="s">
        <v>33</v>
      </c>
      <c r="E13" s="2">
        <v>43842</v>
      </c>
      <c r="F13" s="2" t="str">
        <f t="shared" si="1"/>
        <v>01월 17일</v>
      </c>
      <c r="G13" s="1">
        <v>5</v>
      </c>
      <c r="H13" s="3">
        <v>9900</v>
      </c>
      <c r="I13" s="3">
        <f t="shared" si="0"/>
        <v>49500</v>
      </c>
      <c r="J13" s="6" cm="1">
        <f t="array" ref="J13">fn할인액(E13,I13)</f>
        <v>7425</v>
      </c>
    </row>
    <row r="14" spans="2:10" x14ac:dyDescent="0.45">
      <c r="B14" s="1" t="s">
        <v>11</v>
      </c>
      <c r="C14" s="1" t="s">
        <v>44</v>
      </c>
      <c r="D14" s="1" t="s">
        <v>45</v>
      </c>
      <c r="E14" s="2">
        <v>43896</v>
      </c>
      <c r="F14" s="2" t="str">
        <f t="shared" si="1"/>
        <v>03월 13일</v>
      </c>
      <c r="G14" s="1">
        <v>4</v>
      </c>
      <c r="H14" s="3">
        <v>11000</v>
      </c>
      <c r="I14" s="3">
        <f t="shared" si="0"/>
        <v>44000</v>
      </c>
      <c r="J14" s="6" cm="1">
        <f t="array" ref="J14">fn할인액(E14,I14)</f>
        <v>6600</v>
      </c>
    </row>
    <row r="15" spans="2:10" x14ac:dyDescent="0.45">
      <c r="B15" s="1" t="s">
        <v>20</v>
      </c>
      <c r="C15" s="1" t="s">
        <v>30</v>
      </c>
      <c r="D15" s="1" t="s">
        <v>31</v>
      </c>
      <c r="E15" s="2">
        <v>43882</v>
      </c>
      <c r="F15" s="2" t="str">
        <f t="shared" si="1"/>
        <v>02월 28일</v>
      </c>
      <c r="G15" s="1">
        <v>12</v>
      </c>
      <c r="H15" s="3">
        <v>22000</v>
      </c>
      <c r="I15" s="3">
        <f t="shared" si="0"/>
        <v>264000</v>
      </c>
      <c r="J15" s="6" cm="1">
        <f t="array" ref="J15">fn할인액(E15,I15)</f>
        <v>39600</v>
      </c>
    </row>
    <row r="16" spans="2:10" x14ac:dyDescent="0.45">
      <c r="B16" s="1" t="s">
        <v>14</v>
      </c>
      <c r="C16" s="1" t="s">
        <v>13</v>
      </c>
      <c r="D16" s="1" t="s">
        <v>16</v>
      </c>
      <c r="E16" s="2">
        <v>43905</v>
      </c>
      <c r="F16" s="2" t="str">
        <f t="shared" si="1"/>
        <v>03월 20일</v>
      </c>
      <c r="G16" s="1">
        <v>6</v>
      </c>
      <c r="H16" s="3">
        <v>19800</v>
      </c>
      <c r="I16" s="3">
        <f t="shared" si="0"/>
        <v>118800</v>
      </c>
      <c r="J16" s="6" cm="1">
        <f t="array" ref="J16">fn할인액(E16,I16)</f>
        <v>17820</v>
      </c>
    </row>
    <row r="17" spans="2:10" x14ac:dyDescent="0.45">
      <c r="B17" s="1" t="s">
        <v>8</v>
      </c>
      <c r="C17" s="1" t="s">
        <v>13</v>
      </c>
      <c r="D17" s="1" t="s">
        <v>17</v>
      </c>
      <c r="E17" s="2">
        <v>43936</v>
      </c>
      <c r="F17" s="2" t="str">
        <f t="shared" si="1"/>
        <v>04월 22일</v>
      </c>
      <c r="G17" s="1">
        <v>10</v>
      </c>
      <c r="H17" s="3">
        <v>9900</v>
      </c>
      <c r="I17" s="3">
        <f t="shared" si="0"/>
        <v>99000</v>
      </c>
      <c r="J17" s="6" cm="1">
        <f t="array" ref="J17">fn할인액(E17,I17)</f>
        <v>0</v>
      </c>
    </row>
    <row r="18" spans="2:10" x14ac:dyDescent="0.45">
      <c r="B18" s="1" t="s">
        <v>14</v>
      </c>
      <c r="C18" s="1" t="s">
        <v>18</v>
      </c>
      <c r="D18" s="1" t="s">
        <v>19</v>
      </c>
      <c r="E18" s="2">
        <v>43866</v>
      </c>
      <c r="F18" s="2" t="str">
        <f t="shared" si="1"/>
        <v>02월 12일</v>
      </c>
      <c r="G18" s="1">
        <v>2</v>
      </c>
      <c r="H18" s="3">
        <v>19800</v>
      </c>
      <c r="I18" s="3">
        <f t="shared" si="0"/>
        <v>39600</v>
      </c>
      <c r="J18" s="6" cm="1">
        <f t="array" ref="J18">fn할인액(E18,I18)</f>
        <v>5940</v>
      </c>
    </row>
    <row r="19" spans="2:10" x14ac:dyDescent="0.45">
      <c r="B19" s="1" t="s">
        <v>14</v>
      </c>
      <c r="C19" s="1" t="s">
        <v>36</v>
      </c>
      <c r="D19" s="1" t="s">
        <v>38</v>
      </c>
      <c r="E19" s="2">
        <v>43912</v>
      </c>
      <c r="F19" s="2" t="str">
        <f t="shared" si="1"/>
        <v>03월 27일</v>
      </c>
      <c r="G19" s="1">
        <v>9</v>
      </c>
      <c r="H19" s="3">
        <v>17600</v>
      </c>
      <c r="I19" s="3">
        <f t="shared" si="0"/>
        <v>158400</v>
      </c>
      <c r="J19" s="6" cm="1">
        <f t="array" ref="J19">fn할인액(E19,I19)</f>
        <v>23760</v>
      </c>
    </row>
    <row r="20" spans="2:10" x14ac:dyDescent="0.45">
      <c r="B20" s="1" t="s">
        <v>11</v>
      </c>
      <c r="C20" s="1" t="s">
        <v>10</v>
      </c>
      <c r="D20" s="1" t="s">
        <v>12</v>
      </c>
      <c r="E20" s="2">
        <v>43926</v>
      </c>
      <c r="F20" s="2" t="str">
        <f t="shared" si="1"/>
        <v>04월 10일</v>
      </c>
      <c r="G20" s="1">
        <v>1</v>
      </c>
      <c r="H20" s="3">
        <v>11000</v>
      </c>
      <c r="I20" s="3">
        <f t="shared" si="0"/>
        <v>11000</v>
      </c>
      <c r="J20" s="6" cm="1">
        <f t="array" ref="J20">fn할인액(E20,I20)</f>
        <v>0</v>
      </c>
    </row>
    <row r="21" spans="2:10" x14ac:dyDescent="0.45">
      <c r="B21" s="1" t="s">
        <v>20</v>
      </c>
      <c r="C21" s="1" t="s">
        <v>36</v>
      </c>
      <c r="D21" s="1" t="s">
        <v>37</v>
      </c>
      <c r="E21" s="2">
        <v>43852</v>
      </c>
      <c r="F21" s="2" t="str">
        <f t="shared" si="1"/>
        <v>01월 29일</v>
      </c>
      <c r="G21" s="1">
        <v>7</v>
      </c>
      <c r="H21" s="3">
        <v>8800</v>
      </c>
      <c r="I21" s="3">
        <f t="shared" si="0"/>
        <v>61600</v>
      </c>
      <c r="J21" s="6" cm="1">
        <f t="array" ref="J21">fn할인액(E21,I21)</f>
        <v>9240</v>
      </c>
    </row>
    <row r="22" spans="2:10" x14ac:dyDescent="0.45">
      <c r="B22" s="1" t="s">
        <v>14</v>
      </c>
      <c r="C22" s="1" t="s">
        <v>39</v>
      </c>
      <c r="D22" s="1" t="s">
        <v>15</v>
      </c>
      <c r="E22" s="2">
        <v>43876</v>
      </c>
      <c r="F22" s="2" t="str">
        <f t="shared" si="1"/>
        <v>02월 21일</v>
      </c>
      <c r="G22" s="1">
        <v>1</v>
      </c>
      <c r="H22" s="3">
        <v>17600</v>
      </c>
      <c r="I22" s="3">
        <f t="shared" si="0"/>
        <v>17600</v>
      </c>
      <c r="J22" s="6" cm="1">
        <f t="array" ref="J22">fn할인액(E22,I22)</f>
        <v>2640</v>
      </c>
    </row>
    <row r="23" spans="2:10" x14ac:dyDescent="0.45">
      <c r="B23" s="1" t="s">
        <v>8</v>
      </c>
      <c r="C23" s="1" t="s">
        <v>24</v>
      </c>
      <c r="D23" s="1" t="s">
        <v>25</v>
      </c>
      <c r="E23" s="2">
        <v>43933</v>
      </c>
      <c r="F23" s="2" t="str">
        <f t="shared" si="1"/>
        <v>04월 17일</v>
      </c>
      <c r="G23" s="1">
        <v>6</v>
      </c>
      <c r="H23" s="3">
        <v>2000</v>
      </c>
      <c r="I23" s="3">
        <f t="shared" si="0"/>
        <v>12000</v>
      </c>
      <c r="J23" s="6" cm="1">
        <f t="array" ref="J23">fn할인액(E23,I23)</f>
        <v>0</v>
      </c>
    </row>
    <row r="24" spans="2:10" x14ac:dyDescent="0.45">
      <c r="B24" s="1" t="s">
        <v>11</v>
      </c>
      <c r="C24" s="1" t="s">
        <v>22</v>
      </c>
      <c r="D24" s="1" t="s">
        <v>23</v>
      </c>
      <c r="E24" s="2">
        <v>43907</v>
      </c>
      <c r="F24" s="2" t="str">
        <f t="shared" si="1"/>
        <v>03월 24일</v>
      </c>
      <c r="G24" s="1">
        <v>1</v>
      </c>
      <c r="H24" s="3">
        <v>10000</v>
      </c>
      <c r="I24" s="3">
        <f t="shared" si="0"/>
        <v>10000</v>
      </c>
      <c r="J24" s="6" cm="1">
        <f t="array" ref="J24">fn할인액(E24,I24)</f>
        <v>1500</v>
      </c>
    </row>
    <row r="25" spans="2:10" x14ac:dyDescent="0.45">
      <c r="B25" s="1" t="s">
        <v>11</v>
      </c>
      <c r="C25" s="1" t="s">
        <v>39</v>
      </c>
      <c r="D25" s="1" t="s">
        <v>40</v>
      </c>
      <c r="E25" s="2">
        <v>43917</v>
      </c>
      <c r="F25" s="2" t="str">
        <f t="shared" si="1"/>
        <v>04월 03일</v>
      </c>
      <c r="G25" s="1">
        <v>1</v>
      </c>
      <c r="H25" s="3">
        <v>8800</v>
      </c>
      <c r="I25" s="3">
        <f t="shared" si="0"/>
        <v>8800</v>
      </c>
      <c r="J25" s="6" cm="1">
        <f t="array" ref="J25">fn할인액(E25,I25)</f>
        <v>1320</v>
      </c>
    </row>
    <row r="26" spans="2:10" x14ac:dyDescent="0.45">
      <c r="B26" s="1" t="s">
        <v>20</v>
      </c>
      <c r="C26" s="1" t="s">
        <v>41</v>
      </c>
      <c r="D26" s="1" t="s">
        <v>42</v>
      </c>
      <c r="E26" s="2">
        <v>43831</v>
      </c>
      <c r="F26" s="2" t="str">
        <f t="shared" si="1"/>
        <v>01월 08일</v>
      </c>
      <c r="G26" s="1">
        <v>8</v>
      </c>
      <c r="H26" s="3">
        <v>7000</v>
      </c>
      <c r="I26" s="3">
        <f t="shared" si="0"/>
        <v>56000</v>
      </c>
      <c r="J26" s="6" cm="1">
        <f t="array" ref="J26">fn할인액(E26,I26)</f>
        <v>8400</v>
      </c>
    </row>
    <row r="27" spans="2:10" x14ac:dyDescent="0.45">
      <c r="B27" s="1" t="s">
        <v>8</v>
      </c>
      <c r="C27" s="1" t="s">
        <v>41</v>
      </c>
      <c r="D27" s="1" t="s">
        <v>43</v>
      </c>
      <c r="E27" s="2">
        <v>43941</v>
      </c>
      <c r="F27" s="2" t="str">
        <f t="shared" si="1"/>
        <v>04월 27일</v>
      </c>
      <c r="G27" s="1">
        <v>1</v>
      </c>
      <c r="H27" s="3">
        <v>15000</v>
      </c>
      <c r="I27" s="3">
        <f t="shared" si="0"/>
        <v>15000</v>
      </c>
      <c r="J27" s="6" cm="1">
        <f t="array" ref="J27">fn할인액(E27,I27)</f>
        <v>0</v>
      </c>
    </row>
    <row r="29" spans="2:10" x14ac:dyDescent="0.45">
      <c r="B29" t="s">
        <v>55</v>
      </c>
      <c r="H29" t="s">
        <v>56</v>
      </c>
    </row>
    <row r="30" spans="2:10" x14ac:dyDescent="0.45">
      <c r="B30" s="1" t="s">
        <v>57</v>
      </c>
      <c r="C30" s="5" t="s">
        <v>8</v>
      </c>
      <c r="D30" s="5" t="s">
        <v>20</v>
      </c>
      <c r="E30" s="5" t="s">
        <v>11</v>
      </c>
      <c r="F30" s="5" t="s">
        <v>14</v>
      </c>
      <c r="H30" s="1" t="s">
        <v>1</v>
      </c>
      <c r="I30" s="1" t="s">
        <v>58</v>
      </c>
      <c r="J30" s="5" t="s">
        <v>59</v>
      </c>
    </row>
    <row r="31" spans="2:10" x14ac:dyDescent="0.45">
      <c r="B31" s="1">
        <v>1</v>
      </c>
      <c r="C31" s="6" cm="1">
        <f t="array" ref="C31">SUM((MONTH($E$4:$E$27)=$B31)*($B$4:$B$27=C$30))</f>
        <v>2</v>
      </c>
      <c r="D31" s="6">
        <f t="array" ref="D31">SUM((MONTH($E$4:$E$27)=$B31)*($B$4:$B$27=D$30))</f>
        <v>2</v>
      </c>
      <c r="E31" s="6">
        <f t="array" ref="E31">SUM((MONTH($E$4:$E$27)=$B31)*($B$4:$B$27=E$30))</f>
        <v>1</v>
      </c>
      <c r="F31" s="6">
        <f t="array" ref="F31">SUM((MONTH($E$4:$E$27)=$B31)*($B$4:$B$27=F$30))</f>
        <v>0</v>
      </c>
      <c r="H31" s="1" t="s">
        <v>60</v>
      </c>
      <c r="I31" s="1" t="s">
        <v>61</v>
      </c>
      <c r="J31" s="7">
        <f t="array" ref="J31">MAX(IF((LEFT($C$4:$C$27,1)=$H31),$H$4:$H$27))</f>
        <v>22000</v>
      </c>
    </row>
    <row r="32" spans="2:10" x14ac:dyDescent="0.45">
      <c r="B32" s="1">
        <v>2</v>
      </c>
      <c r="C32" s="6" cm="1">
        <f t="array" ref="C32">SUM((MONTH($E$4:$E$27)=$B32)*($B$4:$B$27=C$30))</f>
        <v>1</v>
      </c>
      <c r="D32" s="6">
        <f t="array" ref="D32">SUM((MONTH($E$4:$E$27)=$B32)*($B$4:$B$27=D$30))</f>
        <v>1</v>
      </c>
      <c r="E32" s="6">
        <f t="array" ref="E32">SUM((MONTH($E$4:$E$27)=$B32)*($B$4:$B$27=E$30))</f>
        <v>0</v>
      </c>
      <c r="F32" s="6">
        <f t="array" ref="F32">SUM((MONTH($E$4:$E$27)=$B32)*($B$4:$B$27=F$30))</f>
        <v>3</v>
      </c>
      <c r="H32" s="1" t="s">
        <v>62</v>
      </c>
      <c r="I32" s="1" t="s">
        <v>63</v>
      </c>
      <c r="J32" s="7">
        <f t="array" ref="J32">MAX(IF((LEFT($C$4:$C$27,1)=$H32),$H$4:$H$27))</f>
        <v>19800</v>
      </c>
    </row>
    <row r="33" spans="2:9" x14ac:dyDescent="0.45">
      <c r="B33" s="1">
        <v>3</v>
      </c>
      <c r="C33" s="6">
        <f t="array" ref="C33">SUM((MONTH($E$4:$E$27)=$B33)*($B$4:$B$27=C$30))</f>
        <v>0</v>
      </c>
      <c r="D33" s="6">
        <f t="array" ref="D33">SUM((MONTH($E$4:$E$27)=$B33)*($B$4:$B$27=D$30))</f>
        <v>2</v>
      </c>
      <c r="E33" s="6">
        <f t="array" ref="E33">SUM((MONTH($E$4:$E$27)=$B33)*($B$4:$B$27=E$30))</f>
        <v>4</v>
      </c>
      <c r="F33" s="6">
        <f t="array" ref="F33">SUM((MONTH($E$4:$E$27)=$B33)*($B$4:$B$27=F$30))</f>
        <v>2</v>
      </c>
    </row>
    <row r="34" spans="2:9" x14ac:dyDescent="0.45">
      <c r="B34" s="1">
        <v>4</v>
      </c>
      <c r="C34" s="6">
        <f t="array" ref="C34">SUM((MONTH($E$4:$E$27)=$B34)*($B$4:$B$27=C$30))</f>
        <v>3</v>
      </c>
      <c r="D34" s="6">
        <f t="array" ref="D34">SUM((MONTH($E$4:$E$27)=$B34)*($B$4:$B$27=D$30))</f>
        <v>1</v>
      </c>
      <c r="E34" s="6">
        <f t="array" ref="E34">SUM((MONTH($E$4:$E$27)=$B34)*($B$4:$B$27=E$30))</f>
        <v>2</v>
      </c>
      <c r="F34" s="6">
        <f t="array" ref="F34">SUM((MONTH($E$4:$E$27)=$B34)*($B$4:$B$27=F$30))</f>
        <v>0</v>
      </c>
      <c r="H34" t="s">
        <v>64</v>
      </c>
    </row>
    <row r="35" spans="2:9" x14ac:dyDescent="0.45">
      <c r="H35" s="5" t="s">
        <v>1</v>
      </c>
      <c r="I35" s="3" t="str" cm="1">
        <f t="array" ref="I35">INDEX($C$4:$C$27,MATCH(MAX(($B$4:$B$27="취미/레저")*$I$4:$I$27),$I$4:$I$27,0),1)</f>
        <v>O051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E15"/>
  <sheetViews>
    <sheetView workbookViewId="0">
      <selection activeCell="B5" sqref="B5"/>
    </sheetView>
  </sheetViews>
  <sheetFormatPr defaultRowHeight="17" x14ac:dyDescent="0.45"/>
  <cols>
    <col min="1" max="1" width="2.83203125" customWidth="1"/>
    <col min="2" max="3" width="10.75" bestFit="1" customWidth="1"/>
    <col min="4" max="4" width="10.58203125" bestFit="1" customWidth="1"/>
    <col min="5" max="5" width="11.4140625" bestFit="1" customWidth="1"/>
  </cols>
  <sheetData>
    <row r="2" spans="2:5" x14ac:dyDescent="0.45">
      <c r="B2" s="29" t="s">
        <v>2</v>
      </c>
      <c r="C2" t="s">
        <v>20</v>
      </c>
    </row>
    <row r="4" spans="2:5" x14ac:dyDescent="0.45">
      <c r="B4" s="29" t="s">
        <v>170</v>
      </c>
      <c r="C4" s="29" t="s">
        <v>1</v>
      </c>
      <c r="D4" t="s">
        <v>169</v>
      </c>
      <c r="E4" t="s">
        <v>168</v>
      </c>
    </row>
    <row r="5" spans="2:5" x14ac:dyDescent="0.45">
      <c r="B5" t="s">
        <v>61</v>
      </c>
      <c r="D5" s="30"/>
      <c r="E5" s="31"/>
    </row>
    <row r="6" spans="2:5" x14ac:dyDescent="0.45">
      <c r="C6" t="s">
        <v>18</v>
      </c>
      <c r="D6" s="30">
        <v>1</v>
      </c>
      <c r="E6" s="31">
        <v>19800</v>
      </c>
    </row>
    <row r="7" spans="2:5" x14ac:dyDescent="0.45">
      <c r="C7" t="s">
        <v>26</v>
      </c>
      <c r="D7" s="30">
        <v>4</v>
      </c>
      <c r="E7" s="31">
        <v>68000</v>
      </c>
    </row>
    <row r="8" spans="2:5" x14ac:dyDescent="0.45">
      <c r="C8" t="s">
        <v>30</v>
      </c>
      <c r="D8" s="30">
        <v>12</v>
      </c>
      <c r="E8" s="31">
        <v>264000</v>
      </c>
    </row>
    <row r="9" spans="2:5" x14ac:dyDescent="0.45">
      <c r="B9" t="s">
        <v>171</v>
      </c>
      <c r="D9" s="30">
        <v>17</v>
      </c>
      <c r="E9" s="31">
        <v>351800</v>
      </c>
    </row>
    <row r="10" spans="2:5" x14ac:dyDescent="0.45">
      <c r="B10" t="s">
        <v>63</v>
      </c>
      <c r="D10" s="30"/>
      <c r="E10" s="31"/>
    </row>
    <row r="11" spans="2:5" x14ac:dyDescent="0.45">
      <c r="C11" t="s">
        <v>36</v>
      </c>
      <c r="D11" s="30">
        <v>7</v>
      </c>
      <c r="E11" s="31">
        <v>61600</v>
      </c>
    </row>
    <row r="12" spans="2:5" x14ac:dyDescent="0.45">
      <c r="C12" t="s">
        <v>41</v>
      </c>
      <c r="D12" s="30">
        <v>8</v>
      </c>
      <c r="E12" s="31">
        <v>56000</v>
      </c>
    </row>
    <row r="13" spans="2:5" x14ac:dyDescent="0.45">
      <c r="C13" t="s">
        <v>46</v>
      </c>
      <c r="D13" s="30">
        <v>5</v>
      </c>
      <c r="E13" s="31">
        <v>99000</v>
      </c>
    </row>
    <row r="14" spans="2:5" x14ac:dyDescent="0.45">
      <c r="B14" t="s">
        <v>172</v>
      </c>
      <c r="D14" s="30">
        <v>20</v>
      </c>
      <c r="E14" s="31">
        <v>216600</v>
      </c>
    </row>
    <row r="15" spans="2:5" x14ac:dyDescent="0.45">
      <c r="B15" t="s">
        <v>167</v>
      </c>
      <c r="D15" s="30">
        <v>37</v>
      </c>
      <c r="E15" s="31">
        <v>568400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7"/>
  <dimension ref="A1:C2"/>
  <sheetViews>
    <sheetView workbookViewId="0">
      <selection activeCell="E13" sqref="E13"/>
    </sheetView>
  </sheetViews>
  <sheetFormatPr defaultRowHeight="17" x14ac:dyDescent="0.45"/>
  <cols>
    <col min="2" max="2" width="7" customWidth="1"/>
    <col min="3" max="3" width="9.33203125" bestFit="1" customWidth="1"/>
  </cols>
  <sheetData>
    <row r="1" spans="1:3" x14ac:dyDescent="0.45">
      <c r="A1" t="s">
        <v>56</v>
      </c>
    </row>
    <row r="2" spans="1:3" x14ac:dyDescent="0.45">
      <c r="A2" s="1" t="s">
        <v>2</v>
      </c>
      <c r="B2" s="1" t="s">
        <v>4</v>
      </c>
      <c r="C2" s="1" t="s">
        <v>6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8"/>
  <dimension ref="B2:D7"/>
  <sheetViews>
    <sheetView topLeftCell="A29" workbookViewId="0"/>
  </sheetViews>
  <sheetFormatPr defaultRowHeight="17" x14ac:dyDescent="0.45"/>
  <cols>
    <col min="4" max="4" width="9.33203125" bestFit="1" customWidth="1"/>
  </cols>
  <sheetData>
    <row r="2" spans="2:4" x14ac:dyDescent="0.45">
      <c r="B2" t="s">
        <v>50</v>
      </c>
    </row>
    <row r="3" spans="2:4" x14ac:dyDescent="0.45">
      <c r="B3" s="1" t="s">
        <v>2</v>
      </c>
      <c r="C3" s="1" t="s">
        <v>4</v>
      </c>
      <c r="D3" s="1" t="s">
        <v>6</v>
      </c>
    </row>
    <row r="4" spans="2:4" x14ac:dyDescent="0.45">
      <c r="B4" s="1" t="s">
        <v>14</v>
      </c>
      <c r="C4" s="1">
        <v>21</v>
      </c>
      <c r="D4" s="3">
        <v>327690</v>
      </c>
    </row>
    <row r="5" spans="2:4" x14ac:dyDescent="0.45">
      <c r="B5" s="1" t="s">
        <v>20</v>
      </c>
      <c r="C5" s="1">
        <v>37</v>
      </c>
      <c r="D5" s="3">
        <v>533180</v>
      </c>
    </row>
    <row r="6" spans="2:4" x14ac:dyDescent="0.45">
      <c r="B6" s="1" t="s">
        <v>11</v>
      </c>
      <c r="C6" s="1">
        <v>22</v>
      </c>
      <c r="D6" s="3">
        <v>226535</v>
      </c>
    </row>
    <row r="7" spans="2:4" x14ac:dyDescent="0.45">
      <c r="B7" s="1" t="s">
        <v>8</v>
      </c>
      <c r="C7" s="1">
        <v>37</v>
      </c>
      <c r="D7" s="3">
        <v>411540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9"/>
  <dimension ref="B2:E12"/>
  <sheetViews>
    <sheetView workbookViewId="0">
      <selection activeCell="E3" sqref="E3:E12"/>
    </sheetView>
  </sheetViews>
  <sheetFormatPr defaultRowHeight="17" x14ac:dyDescent="0.45"/>
  <cols>
    <col min="1" max="1" width="3.75" customWidth="1"/>
    <col min="3" max="3" width="10.33203125" customWidth="1"/>
    <col min="5" max="5" width="18.83203125" bestFit="1" customWidth="1"/>
    <col min="6" max="6" width="2" customWidth="1"/>
    <col min="7" max="7" width="10.83203125" customWidth="1"/>
  </cols>
  <sheetData>
    <row r="2" spans="2:5" x14ac:dyDescent="0.45">
      <c r="B2" s="1" t="s">
        <v>1</v>
      </c>
      <c r="C2" s="1" t="s">
        <v>2</v>
      </c>
      <c r="D2" s="1" t="s">
        <v>3</v>
      </c>
      <c r="E2" s="1" t="s">
        <v>53</v>
      </c>
    </row>
    <row r="3" spans="2:5" x14ac:dyDescent="0.45">
      <c r="B3" s="32" t="s">
        <v>13</v>
      </c>
      <c r="C3" s="1" t="s">
        <v>14</v>
      </c>
      <c r="D3" s="1" t="s">
        <v>16</v>
      </c>
      <c r="E3" s="33">
        <v>58800</v>
      </c>
    </row>
    <row r="4" spans="2:5" x14ac:dyDescent="0.45">
      <c r="B4" s="32" t="s">
        <v>22</v>
      </c>
      <c r="C4" s="1" t="s">
        <v>11</v>
      </c>
      <c r="D4" s="1" t="s">
        <v>23</v>
      </c>
      <c r="E4" s="33">
        <v>10000</v>
      </c>
    </row>
    <row r="5" spans="2:5" x14ac:dyDescent="0.45">
      <c r="B5" s="32" t="s">
        <v>36</v>
      </c>
      <c r="C5" s="1" t="s">
        <v>14</v>
      </c>
      <c r="D5" s="1" t="s">
        <v>38</v>
      </c>
      <c r="E5" s="33">
        <v>17600</v>
      </c>
    </row>
    <row r="6" spans="2:5" x14ac:dyDescent="0.45">
      <c r="B6" s="32" t="s">
        <v>39</v>
      </c>
      <c r="C6" s="1" t="s">
        <v>14</v>
      </c>
      <c r="D6" s="1" t="s">
        <v>15</v>
      </c>
      <c r="E6" s="33">
        <v>17600</v>
      </c>
    </row>
    <row r="7" spans="2:5" x14ac:dyDescent="0.45">
      <c r="B7" s="32" t="s">
        <v>7</v>
      </c>
      <c r="C7" s="1" t="s">
        <v>8</v>
      </c>
      <c r="D7" s="1" t="s">
        <v>9</v>
      </c>
      <c r="E7" s="33">
        <v>39800</v>
      </c>
    </row>
    <row r="8" spans="2:5" x14ac:dyDescent="0.45">
      <c r="B8" s="32" t="s">
        <v>41</v>
      </c>
      <c r="C8" s="1" t="s">
        <v>20</v>
      </c>
      <c r="D8" s="1" t="s">
        <v>42</v>
      </c>
      <c r="E8" s="33">
        <v>7000</v>
      </c>
    </row>
    <row r="9" spans="2:5" x14ac:dyDescent="0.45">
      <c r="B9" s="32" t="s">
        <v>49</v>
      </c>
      <c r="C9" s="1" t="s">
        <v>11</v>
      </c>
      <c r="D9" s="1" t="s">
        <v>12</v>
      </c>
      <c r="E9" s="33">
        <v>9900</v>
      </c>
    </row>
    <row r="10" spans="2:5" x14ac:dyDescent="0.45">
      <c r="B10" s="32" t="s">
        <v>18</v>
      </c>
      <c r="C10" s="1" t="s">
        <v>14</v>
      </c>
      <c r="D10" s="1" t="s">
        <v>19</v>
      </c>
      <c r="E10" s="33">
        <v>62800</v>
      </c>
    </row>
    <row r="11" spans="2:5" x14ac:dyDescent="0.45">
      <c r="B11" s="32" t="s">
        <v>26</v>
      </c>
      <c r="C11" s="1" t="s">
        <v>20</v>
      </c>
      <c r="D11" s="1" t="s">
        <v>27</v>
      </c>
      <c r="E11" s="33">
        <v>17000</v>
      </c>
    </row>
    <row r="12" spans="2:5" x14ac:dyDescent="0.45">
      <c r="B12" s="32" t="s">
        <v>32</v>
      </c>
      <c r="C12" s="1" t="s">
        <v>11</v>
      </c>
      <c r="D12" s="1" t="s">
        <v>33</v>
      </c>
      <c r="E12" s="33">
        <v>9900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존칭표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할인표시">
                <anchor moveWithCells="1" sizeWithCells="1">
                  <from>
                    <xdr:col>6</xdr:col>
                    <xdr:colOff>0</xdr:colOff>
                    <xdr:row>3</xdr:row>
                    <xdr:rowOff>0</xdr:rowOff>
                  </from>
                  <to>
                    <xdr:col>7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G21"/>
  <sheetViews>
    <sheetView workbookViewId="0"/>
  </sheetViews>
  <sheetFormatPr defaultRowHeight="17" x14ac:dyDescent="0.45"/>
  <cols>
    <col min="1" max="1" width="11.08203125" bestFit="1" customWidth="1"/>
  </cols>
  <sheetData>
    <row r="1" spans="1:7" x14ac:dyDescent="0.45">
      <c r="A1" t="s">
        <v>50</v>
      </c>
    </row>
    <row r="2" spans="1:7" x14ac:dyDescent="0.4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5">
      <c r="A3" s="2">
        <v>45975</v>
      </c>
      <c r="B3" s="1" t="s">
        <v>39</v>
      </c>
      <c r="C3" s="1" t="s">
        <v>14</v>
      </c>
      <c r="D3" s="1" t="s">
        <v>15</v>
      </c>
      <c r="E3" s="8">
        <v>1</v>
      </c>
      <c r="F3" s="8">
        <v>17600</v>
      </c>
      <c r="G3" s="8">
        <f>E3*F3</f>
        <v>17600</v>
      </c>
    </row>
    <row r="4" spans="1:7" x14ac:dyDescent="0.45">
      <c r="A4" s="2">
        <v>46120</v>
      </c>
      <c r="B4" s="1">
        <v>1111</v>
      </c>
      <c r="C4" s="1" t="s">
        <v>20</v>
      </c>
      <c r="D4" s="1">
        <v>111</v>
      </c>
      <c r="E4" s="8">
        <v>1</v>
      </c>
      <c r="F4" s="8">
        <v>1000</v>
      </c>
      <c r="G4" s="8">
        <v>1000</v>
      </c>
    </row>
    <row r="5" spans="1:7" x14ac:dyDescent="0.45">
      <c r="A5" s="2"/>
      <c r="B5" s="1"/>
      <c r="C5" s="1"/>
      <c r="D5" s="1"/>
      <c r="E5" s="8"/>
      <c r="F5" s="8"/>
      <c r="G5" s="8"/>
    </row>
    <row r="6" spans="1:7" x14ac:dyDescent="0.45">
      <c r="A6" s="2"/>
      <c r="B6" s="1"/>
      <c r="C6" s="1"/>
      <c r="D6" s="1"/>
      <c r="E6" s="8"/>
      <c r="F6" s="8"/>
      <c r="G6" s="8"/>
    </row>
    <row r="7" spans="1:7" x14ac:dyDescent="0.45">
      <c r="A7" s="2"/>
      <c r="B7" s="1"/>
      <c r="C7" s="1"/>
      <c r="D7" s="1"/>
      <c r="E7" s="8"/>
      <c r="F7" s="8"/>
      <c r="G7" s="8"/>
    </row>
    <row r="8" spans="1:7" x14ac:dyDescent="0.45">
      <c r="A8" s="2"/>
      <c r="B8" s="1"/>
      <c r="C8" s="1"/>
      <c r="D8" s="1"/>
      <c r="E8" s="8"/>
      <c r="F8" s="8"/>
      <c r="G8" s="8"/>
    </row>
    <row r="9" spans="1:7" x14ac:dyDescent="0.45">
      <c r="A9" s="2"/>
      <c r="B9" s="1"/>
      <c r="C9" s="1"/>
      <c r="D9" s="1"/>
      <c r="E9" s="8"/>
      <c r="F9" s="8"/>
      <c r="G9" s="8"/>
    </row>
    <row r="10" spans="1:7" x14ac:dyDescent="0.45">
      <c r="A10" s="2"/>
      <c r="B10" s="1"/>
      <c r="C10" s="1"/>
      <c r="D10" s="1"/>
      <c r="E10" s="8"/>
      <c r="F10" s="8"/>
      <c r="G10" s="8"/>
    </row>
    <row r="11" spans="1:7" x14ac:dyDescent="0.45">
      <c r="A11" s="2"/>
      <c r="B11" s="1"/>
      <c r="C11" s="1"/>
      <c r="D11" s="1"/>
      <c r="E11" s="8"/>
      <c r="F11" s="8"/>
      <c r="G11" s="8"/>
    </row>
    <row r="12" spans="1:7" x14ac:dyDescent="0.45">
      <c r="A12" s="2"/>
      <c r="B12" s="1"/>
      <c r="C12" s="1"/>
      <c r="D12" s="1"/>
      <c r="E12" s="8"/>
      <c r="F12" s="8"/>
      <c r="G12" s="8"/>
    </row>
    <row r="13" spans="1:7" x14ac:dyDescent="0.45">
      <c r="A13" s="2"/>
      <c r="B13" s="1"/>
      <c r="C13" s="1"/>
      <c r="D13" s="1"/>
      <c r="E13" s="8"/>
      <c r="F13" s="8"/>
      <c r="G13" s="8"/>
    </row>
    <row r="14" spans="1:7" x14ac:dyDescent="0.45">
      <c r="A14" s="2"/>
      <c r="B14" s="1"/>
      <c r="C14" s="1"/>
      <c r="D14" s="1"/>
      <c r="E14" s="8"/>
      <c r="F14" s="8"/>
      <c r="G14" s="8"/>
    </row>
    <row r="15" spans="1:7" x14ac:dyDescent="0.45">
      <c r="A15" s="2"/>
      <c r="B15" s="1"/>
      <c r="C15" s="1"/>
      <c r="D15" s="1"/>
      <c r="E15" s="8"/>
      <c r="F15" s="8"/>
      <c r="G15" s="8"/>
    </row>
    <row r="16" spans="1:7" x14ac:dyDescent="0.45">
      <c r="A16" s="2"/>
      <c r="B16" s="1"/>
      <c r="C16" s="1"/>
      <c r="D16" s="1"/>
      <c r="E16" s="8"/>
      <c r="F16" s="8"/>
      <c r="G16" s="8"/>
    </row>
    <row r="17" spans="1:7" x14ac:dyDescent="0.45">
      <c r="A17" s="2"/>
      <c r="B17" s="1"/>
      <c r="C17" s="1"/>
      <c r="D17" s="1"/>
      <c r="E17" s="8"/>
      <c r="F17" s="8"/>
      <c r="G17" s="8"/>
    </row>
    <row r="18" spans="1:7" x14ac:dyDescent="0.45">
      <c r="A18" s="2"/>
      <c r="B18" s="1"/>
      <c r="C18" s="1"/>
      <c r="D18" s="1"/>
      <c r="E18" s="8"/>
      <c r="F18" s="8"/>
      <c r="G18" s="8"/>
    </row>
    <row r="19" spans="1:7" x14ac:dyDescent="0.45">
      <c r="A19" s="2"/>
      <c r="B19" s="1"/>
      <c r="C19" s="1"/>
      <c r="D19" s="1"/>
      <c r="E19" s="8"/>
      <c r="F19" s="8"/>
      <c r="G19" s="8"/>
    </row>
    <row r="20" spans="1:7" x14ac:dyDescent="0.45">
      <c r="A20" s="2"/>
      <c r="B20" s="1"/>
      <c r="C20" s="1"/>
      <c r="D20" s="1"/>
      <c r="E20" s="8"/>
      <c r="F20" s="8"/>
      <c r="G20" s="8"/>
    </row>
    <row r="21" spans="1:7" x14ac:dyDescent="0.45">
      <c r="A21" s="2"/>
      <c r="B21" s="1"/>
      <c r="C21" s="1"/>
      <c r="D21" s="1"/>
      <c r="E21" s="8"/>
      <c r="F21" s="8"/>
      <c r="G21" s="8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판매등록">
          <controlPr defaultSize="0" autoLine="0" r:id="rId4">
            <anchor moveWithCells="1">
              <from>
                <xdr:col>8</xdr:col>
                <xdr:colOff>0</xdr:colOff>
                <xdr:row>1</xdr:row>
                <xdr:rowOff>0</xdr:rowOff>
              </from>
              <to>
                <xdr:col>10</xdr:col>
                <xdr:colOff>50800</xdr:colOff>
                <xdr:row>2</xdr:row>
                <xdr:rowOff>203200</xdr:rowOff>
              </to>
            </anchor>
          </controlPr>
        </control>
      </mc:Choice>
      <mc:Fallback>
        <control shapeId="7169" r:id="rId3" name="cmd판매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준혁 이</cp:lastModifiedBy>
  <cp:lastPrinted>2024-11-07T08:39:47Z</cp:lastPrinted>
  <dcterms:created xsi:type="dcterms:W3CDTF">2023-08-09T00:13:15Z</dcterms:created>
  <dcterms:modified xsi:type="dcterms:W3CDTF">2026-04-08T06:41:42Z</dcterms:modified>
</cp:coreProperties>
</file>