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B16853C2-9693-4376-BE77-34F147173FFA}" xr6:coauthVersionLast="47" xr6:coauthVersionMax="47" xr10:uidLastSave="{00000000-0000-0000-0000-000000000000}"/>
  <bookViews>
    <workbookView xWindow="-120" yWindow="-120" windowWidth="29040" windowHeight="15840" xr2:uid="{FAC4485B-411A-4125-BDF1-1754CA3E6908}"/>
  </bookViews>
  <sheets>
    <sheet name="제1작업" sheetId="3" r:id="rId1"/>
    <sheet name="제2작업" sheetId="2" r:id="rId2"/>
    <sheet name="제3작업" sheetId="1" r:id="rId3"/>
    <sheet name="제4작업" sheetId="5" r:id="rId4"/>
  </sheets>
  <definedNames>
    <definedName name="_xlnm._FilterDatabase" localSheetId="1" hidden="1">제2작업!$B$2:$H$10</definedName>
    <definedName name="_xlnm.Criteria" localSheetId="1">제2작업!$B$14:$C$16</definedName>
    <definedName name="_xlnm.Extract" localSheetId="1">제2작업!$B$18:$E$18</definedName>
    <definedName name="판매수량">제1작업!$F$5:$F$12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0" i="1"/>
  <c r="F5" i="1"/>
  <c r="F17" i="1" s="1"/>
  <c r="C16" i="1"/>
  <c r="C11" i="1"/>
  <c r="C6" i="1"/>
  <c r="C18" i="1" s="1"/>
  <c r="J13" i="3"/>
  <c r="E14" i="3"/>
  <c r="I10" i="3"/>
  <c r="I5" i="3"/>
  <c r="I6" i="3"/>
  <c r="I7" i="3"/>
  <c r="I8" i="3"/>
  <c r="I9" i="3"/>
  <c r="I11" i="3"/>
  <c r="I12" i="3"/>
  <c r="H11" i="2"/>
  <c r="J14" i="3"/>
  <c r="E13" i="3"/>
  <c r="J5" i="3"/>
  <c r="J6" i="3"/>
  <c r="J7" i="3"/>
  <c r="J8" i="3"/>
  <c r="J9" i="3"/>
  <c r="J10" i="3"/>
  <c r="J11" i="3"/>
  <c r="J12" i="3"/>
</calcChain>
</file>

<file path=xl/sharedStrings.xml><?xml version="1.0" encoding="utf-8"?>
<sst xmlns="http://schemas.openxmlformats.org/spreadsheetml/2006/main" count="126" uniqueCount="42">
  <si>
    <t>제품코드</t>
    <phoneticPr fontId="2" type="noConversion"/>
  </si>
  <si>
    <t>제품명</t>
    <phoneticPr fontId="2" type="noConversion"/>
  </si>
  <si>
    <t>분류</t>
    <phoneticPr fontId="2" type="noConversion"/>
  </si>
  <si>
    <t>판매금액</t>
    <phoneticPr fontId="2" type="noConversion"/>
  </si>
  <si>
    <t>판매수량
(단위:EA)</t>
    <phoneticPr fontId="2" type="noConversion"/>
  </si>
  <si>
    <t>재고수량
(단위:EA)</t>
    <phoneticPr fontId="2" type="noConversion"/>
  </si>
  <si>
    <t>주문일</t>
    <phoneticPr fontId="2" type="noConversion"/>
  </si>
  <si>
    <t>판매순위</t>
    <phoneticPr fontId="2" type="noConversion"/>
  </si>
  <si>
    <t>주문요일</t>
    <phoneticPr fontId="2" type="noConversion"/>
  </si>
  <si>
    <t>D101-1</t>
    <phoneticPr fontId="2" type="noConversion"/>
  </si>
  <si>
    <t>F205-3</t>
    <phoneticPr fontId="2" type="noConversion"/>
  </si>
  <si>
    <t>D102-2</t>
    <phoneticPr fontId="2" type="noConversion"/>
  </si>
  <si>
    <t>P301-1</t>
    <phoneticPr fontId="2" type="noConversion"/>
  </si>
  <si>
    <t>P312-3</t>
    <phoneticPr fontId="2" type="noConversion"/>
  </si>
  <si>
    <t>F101-2</t>
    <phoneticPr fontId="2" type="noConversion"/>
  </si>
  <si>
    <t>F113-3</t>
    <phoneticPr fontId="2" type="noConversion"/>
  </si>
  <si>
    <t>D122-4</t>
    <phoneticPr fontId="2" type="noConversion"/>
  </si>
  <si>
    <t>캘리 스티커</t>
    <phoneticPr fontId="2" type="noConversion"/>
  </si>
  <si>
    <t>버킷백</t>
    <phoneticPr fontId="2" type="noConversion"/>
  </si>
  <si>
    <t>캐시플래너</t>
    <phoneticPr fontId="2" type="noConversion"/>
  </si>
  <si>
    <t>젤잉크 볼펜</t>
    <phoneticPr fontId="2" type="noConversion"/>
  </si>
  <si>
    <t>포켓 펜슬 파우치</t>
    <phoneticPr fontId="2" type="noConversion"/>
  </si>
  <si>
    <t>폴딩카드케이스</t>
    <phoneticPr fontId="2" type="noConversion"/>
  </si>
  <si>
    <t>뷰티파우치</t>
    <phoneticPr fontId="2" type="noConversion"/>
  </si>
  <si>
    <t>손하트 편지지</t>
    <phoneticPr fontId="2" type="noConversion"/>
  </si>
  <si>
    <t>패션잡화</t>
    <phoneticPr fontId="2" type="noConversion"/>
  </si>
  <si>
    <t>디자인문구</t>
    <phoneticPr fontId="2" type="noConversion"/>
  </si>
  <si>
    <t>필기구</t>
    <phoneticPr fontId="2" type="noConversion"/>
  </si>
  <si>
    <t>패션잡화의 판매금액 평균</t>
    <phoneticPr fontId="2" type="noConversion"/>
  </si>
  <si>
    <t>디자인문구의 판매수량(단위:EA)합계</t>
    <phoneticPr fontId="2" type="noConversion"/>
  </si>
  <si>
    <t>두 번째로 큰 판매수량(단위:EA)</t>
    <phoneticPr fontId="2" type="noConversion"/>
  </si>
  <si>
    <t>총판매금액</t>
    <phoneticPr fontId="2" type="noConversion"/>
  </si>
  <si>
    <t>디자인문구의 판매수량(단위:EA)평균</t>
    <phoneticPr fontId="2" type="noConversion"/>
  </si>
  <si>
    <t>&gt;=15000</t>
    <phoneticPr fontId="2" type="noConversion"/>
  </si>
  <si>
    <t>전체 평균</t>
  </si>
  <si>
    <t>필기구 개수</t>
  </si>
  <si>
    <t>패션잡화 개수</t>
  </si>
  <si>
    <t>디자인문구 개수</t>
  </si>
  <si>
    <t>전체 개수</t>
  </si>
  <si>
    <t>필기구 평균</t>
  </si>
  <si>
    <t>패션잡화 평균</t>
  </si>
  <si>
    <t>디자인문구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</si>
</sst>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&quot;원&quot;"/>
    <numFmt numFmtId="182" formatCode="#,##0&quot;원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right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79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/>
    </xf>
    <xf numFmtId="14" fontId="1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82" fontId="1" fillId="0" borderId="1" xfId="0" applyNumberFormat="1" applyFont="1" applyBorder="1" applyAlignment="1">
      <alignment horizontal="right" vertical="center"/>
    </xf>
    <xf numFmtId="182" fontId="1" fillId="0" borderId="8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82" fontId="1" fillId="0" borderId="3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1" fillId="2" borderId="1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82" fontId="1" fillId="0" borderId="0" xfId="0" applyNumberFormat="1" applyFont="1" applyBorder="1" applyAlignment="1">
      <alignment horizontal="right" vertical="center"/>
    </xf>
  </cellXfs>
  <cellStyles count="1">
    <cellStyle name="표준" xfId="0" builtinId="0"/>
  </cellStyles>
  <dxfs count="3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디자인문구 및 패션잡화 판매 현황</a:t>
            </a:r>
            <a:endParaRPr lang="ko-KR" sz="2000" b="1"/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판매금액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(제1작업!$C$5:$C$7,제1작업!$C$10:$C$12)</c:f>
              <c:strCache>
                <c:ptCount val="6"/>
                <c:pt idx="0">
                  <c:v>캘리 스티커</c:v>
                </c:pt>
                <c:pt idx="1">
                  <c:v>버킷백</c:v>
                </c:pt>
                <c:pt idx="2">
                  <c:v>캐시플래너</c:v>
                </c:pt>
                <c:pt idx="3">
                  <c:v>폴딩카드케이스</c:v>
                </c:pt>
                <c:pt idx="4">
                  <c:v>뷰티파우치</c:v>
                </c:pt>
                <c:pt idx="5">
                  <c:v>손하트 편지지</c:v>
                </c:pt>
              </c:strCache>
            </c:strRef>
          </c:cat>
          <c:val>
            <c:numRef>
              <c:f>(제1작업!$E$5:$E$7,제1작업!$E$10:$E$12)</c:f>
              <c:numCache>
                <c:formatCode>#,##0"원"</c:formatCode>
                <c:ptCount val="6"/>
                <c:pt idx="0">
                  <c:v>6000</c:v>
                </c:pt>
                <c:pt idx="1">
                  <c:v>22800</c:v>
                </c:pt>
                <c:pt idx="2">
                  <c:v>3500</c:v>
                </c:pt>
                <c:pt idx="3">
                  <c:v>12500</c:v>
                </c:pt>
                <c:pt idx="4">
                  <c:v>16000</c:v>
                </c:pt>
                <c:pt idx="5">
                  <c:v>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0-4792-9188-A1A4CA2678B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0026048"/>
        <c:axId val="470025216"/>
      </c:barChart>
      <c:lineChart>
        <c:grouping val="standard"/>
        <c:varyColors val="0"/>
        <c:ser>
          <c:idx val="1"/>
          <c:order val="1"/>
          <c:tx>
            <c:v>판매수량(단위:EA)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headEnd type="diamond"/>
                <a:tailEnd type="diamond"/>
              </a:ln>
              <a:effectLst/>
            </c:spPr>
          </c:marker>
          <c:dLbls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90-4792-9188-A1A4CA2678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(제1작업!$C$5:$C$7,제1작업!$C$10:$C$12)</c:f>
              <c:strCache>
                <c:ptCount val="6"/>
                <c:pt idx="0">
                  <c:v>캘리 스티커</c:v>
                </c:pt>
                <c:pt idx="1">
                  <c:v>버킷백</c:v>
                </c:pt>
                <c:pt idx="2">
                  <c:v>캐시플래너</c:v>
                </c:pt>
                <c:pt idx="3">
                  <c:v>폴딩카드케이스</c:v>
                </c:pt>
                <c:pt idx="4">
                  <c:v>뷰티파우치</c:v>
                </c:pt>
                <c:pt idx="5">
                  <c:v>손하트 편지지</c:v>
                </c:pt>
              </c:strCache>
            </c:strRef>
          </c:cat>
          <c:val>
            <c:numRef>
              <c:f>(제1작업!$F$5:$F$7,제1작업!$F$10:$F$12)</c:f>
              <c:numCache>
                <c:formatCode>#,##0</c:formatCode>
                <c:ptCount val="6"/>
                <c:pt idx="0">
                  <c:v>1350</c:v>
                </c:pt>
                <c:pt idx="1">
                  <c:v>1020</c:v>
                </c:pt>
                <c:pt idx="2">
                  <c:v>2630</c:v>
                </c:pt>
                <c:pt idx="3" formatCode="General">
                  <c:v>985</c:v>
                </c:pt>
                <c:pt idx="4">
                  <c:v>1865</c:v>
                </c:pt>
                <c:pt idx="5">
                  <c:v>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0-4792-9188-A1A4CA2678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0024800"/>
        <c:axId val="470024384"/>
      </c:lineChart>
      <c:catAx>
        <c:axId val="47002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470025216"/>
        <c:crosses val="autoZero"/>
        <c:auto val="1"/>
        <c:lblAlgn val="ctr"/>
        <c:lblOffset val="100"/>
        <c:noMultiLvlLbl val="0"/>
      </c:catAx>
      <c:valAx>
        <c:axId val="470025216"/>
        <c:scaling>
          <c:orientation val="minMax"/>
          <c:max val="2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&quot;원&quot;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470026048"/>
        <c:crosses val="autoZero"/>
        <c:crossBetween val="between"/>
        <c:majorUnit val="4000"/>
      </c:valAx>
      <c:valAx>
        <c:axId val="47002438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470024800"/>
        <c:crosses val="max"/>
        <c:crossBetween val="between"/>
      </c:valAx>
      <c:catAx>
        <c:axId val="470024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0024384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A9CFC31-818F-4A15-A875-6E6CB43526D2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104775</xdr:rowOff>
    </xdr:from>
    <xdr:to>
      <xdr:col>6</xdr:col>
      <xdr:colOff>552450</xdr:colOff>
      <xdr:row>2</xdr:row>
      <xdr:rowOff>228600</xdr:rowOff>
    </xdr:to>
    <xdr:sp macro="" textlink="">
      <xdr:nvSpPr>
        <xdr:cNvPr id="2" name="사각형: 잘린 한쪽 모서리 1">
          <a:extLst>
            <a:ext uri="{FF2B5EF4-FFF2-40B4-BE49-F238E27FC236}">
              <a16:creationId xmlns:a16="http://schemas.microsoft.com/office/drawing/2014/main" id="{8B33355A-58F2-4EC4-8B67-7D16BE9EDC32}"/>
            </a:ext>
          </a:extLst>
        </xdr:cNvPr>
        <xdr:cNvSpPr/>
      </xdr:nvSpPr>
      <xdr:spPr>
        <a:xfrm>
          <a:off x="123825" y="104775"/>
          <a:ext cx="4924425" cy="695325"/>
        </a:xfrm>
        <a:prstGeom prst="snip1Rect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온라인 </a:t>
          </a:r>
          <a:r>
            <a:rPr lang="en-US" altLang="ko-KR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GIFT</a:t>
          </a:r>
          <a:r>
            <a:rPr lang="en-US" altLang="ko-KR" sz="2400" b="1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 </a:t>
          </a:r>
          <a:r>
            <a:rPr lang="ko-KR" altLang="en-US" sz="2400" b="1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쇼핑몰 판매 현황</a:t>
          </a:r>
          <a:endParaRPr lang="ko-KR" altLang="en-US" sz="2400" b="1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xdr:txBody>
    </xdr:sp>
    <xdr:clientData/>
  </xdr:twoCellAnchor>
  <xdr:twoCellAnchor editAs="oneCell">
    <xdr:from>
      <xdr:col>7</xdr:col>
      <xdr:colOff>9524</xdr:colOff>
      <xdr:row>0</xdr:row>
      <xdr:rowOff>57149</xdr:rowOff>
    </xdr:from>
    <xdr:to>
      <xdr:col>9</xdr:col>
      <xdr:colOff>790574</xdr:colOff>
      <xdr:row>2</xdr:row>
      <xdr:rowOff>238124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22677992-1261-4432-A791-E16D83CA2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4" y="57149"/>
          <a:ext cx="2543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C59AA34-5E27-4EAD-9FF5-8A49D749511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0.53413</cdr:x>
      <cdr:y>0.20104</cdr:y>
    </cdr:from>
    <cdr:to>
      <cdr:x>0.66041</cdr:x>
      <cdr:y>0.26762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FCCC65BD-DEB5-4211-944A-1939308CD9BB}"/>
            </a:ext>
          </a:extLst>
        </cdr:cNvPr>
        <cdr:cNvSpPr/>
      </cdr:nvSpPr>
      <cdr:spPr>
        <a:xfrm xmlns:a="http://schemas.openxmlformats.org/drawingml/2006/main">
          <a:off x="4968875" y="1222375"/>
          <a:ext cx="1174750" cy="404812"/>
        </a:xfrm>
        <a:prstGeom xmlns:a="http://schemas.openxmlformats.org/drawingml/2006/main" prst="wedgeRoundRectCallout">
          <a:avLst>
            <a:gd name="adj1" fmla="val -72184"/>
            <a:gd name="adj2" fmla="val -53186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인기 아이템</a:t>
          </a:r>
          <a:endParaRPr lang="ko-KR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50A2C-0C58-4747-8016-5F14E1817511}">
  <dimension ref="B1:M14"/>
  <sheetViews>
    <sheetView tabSelected="1" workbookViewId="0">
      <selection activeCell="G20" sqref="G20"/>
    </sheetView>
  </sheetViews>
  <sheetFormatPr defaultRowHeight="13.5" x14ac:dyDescent="0.3"/>
  <cols>
    <col min="1" max="1" width="1.625" style="1" customWidth="1"/>
    <col min="2" max="2" width="9" style="1"/>
    <col min="3" max="3" width="16.625" style="1" customWidth="1"/>
    <col min="4" max="4" width="13.75" style="1" customWidth="1"/>
    <col min="5" max="5" width="12.625" style="1" bestFit="1" customWidth="1"/>
    <col min="6" max="6" width="10.25" style="1" customWidth="1"/>
    <col min="7" max="7" width="9" style="1" customWidth="1"/>
    <col min="8" max="8" width="12.625" style="1" customWidth="1"/>
    <col min="9" max="9" width="10.5" style="1" customWidth="1"/>
    <col min="10" max="10" width="10.375" style="1" customWidth="1"/>
    <col min="11" max="12" width="9" style="1"/>
    <col min="13" max="13" width="5.875" style="1" customWidth="1"/>
    <col min="14" max="16384" width="9" style="1"/>
  </cols>
  <sheetData>
    <row r="1" spans="2:13" ht="22.5" customHeight="1" x14ac:dyDescent="0.3"/>
    <row r="2" spans="2:13" ht="22.5" customHeight="1" x14ac:dyDescent="0.3"/>
    <row r="3" spans="2:13" ht="22.5" customHeight="1" thickBot="1" x14ac:dyDescent="0.35"/>
    <row r="4" spans="2:13" ht="27.75" thickBot="1" x14ac:dyDescent="0.35">
      <c r="B4" s="35" t="s">
        <v>0</v>
      </c>
      <c r="C4" s="36" t="s">
        <v>1</v>
      </c>
      <c r="D4" s="36" t="s">
        <v>2</v>
      </c>
      <c r="E4" s="36" t="s">
        <v>3</v>
      </c>
      <c r="F4" s="50" t="s">
        <v>4</v>
      </c>
      <c r="G4" s="50" t="s">
        <v>5</v>
      </c>
      <c r="H4" s="36" t="s">
        <v>6</v>
      </c>
      <c r="I4" s="36" t="s">
        <v>7</v>
      </c>
      <c r="J4" s="37" t="s">
        <v>8</v>
      </c>
    </row>
    <row r="5" spans="2:13" x14ac:dyDescent="0.3">
      <c r="B5" s="43" t="s">
        <v>9</v>
      </c>
      <c r="C5" s="44" t="s">
        <v>17</v>
      </c>
      <c r="D5" s="44" t="s">
        <v>26</v>
      </c>
      <c r="E5" s="45">
        <v>6000</v>
      </c>
      <c r="F5" s="46">
        <v>1350</v>
      </c>
      <c r="G5" s="46">
        <v>3650</v>
      </c>
      <c r="H5" s="47">
        <v>43587</v>
      </c>
      <c r="I5" s="44" t="str">
        <f t="shared" ref="I5:I12" si="0">_xlfn.RANK.EQ(F5,$F$5:$F$12,0)&amp;"위"</f>
        <v>5위</v>
      </c>
      <c r="J5" s="48" t="str">
        <f t="shared" ref="J5:J12" si="1">CHOOSE(WEEKDAY(H5,2),"월요일","화요일","수요일","목요일","금요일","토요일","일요일")</f>
        <v>목요일</v>
      </c>
    </row>
    <row r="6" spans="2:13" x14ac:dyDescent="0.3">
      <c r="B6" s="20" t="s">
        <v>10</v>
      </c>
      <c r="C6" s="9" t="s">
        <v>18</v>
      </c>
      <c r="D6" s="9" t="s">
        <v>25</v>
      </c>
      <c r="E6" s="27">
        <v>22800</v>
      </c>
      <c r="F6" s="12">
        <v>1020</v>
      </c>
      <c r="G6" s="12">
        <v>1980</v>
      </c>
      <c r="H6" s="13">
        <v>43590</v>
      </c>
      <c r="I6" s="9" t="str">
        <f t="shared" si="0"/>
        <v>7위</v>
      </c>
      <c r="J6" s="29" t="str">
        <f t="shared" si="1"/>
        <v>일요일</v>
      </c>
    </row>
    <row r="7" spans="2:13" x14ac:dyDescent="0.3">
      <c r="B7" s="20" t="s">
        <v>11</v>
      </c>
      <c r="C7" s="9" t="s">
        <v>19</v>
      </c>
      <c r="D7" s="9" t="s">
        <v>26</v>
      </c>
      <c r="E7" s="27">
        <v>3500</v>
      </c>
      <c r="F7" s="12">
        <v>2630</v>
      </c>
      <c r="G7" s="12">
        <v>2200</v>
      </c>
      <c r="H7" s="13">
        <v>43593</v>
      </c>
      <c r="I7" s="9" t="str">
        <f t="shared" si="0"/>
        <v>2위</v>
      </c>
      <c r="J7" s="29" t="str">
        <f t="shared" si="1"/>
        <v>수요일</v>
      </c>
    </row>
    <row r="8" spans="2:13" x14ac:dyDescent="0.3">
      <c r="B8" s="20" t="s">
        <v>12</v>
      </c>
      <c r="C8" s="9" t="s">
        <v>20</v>
      </c>
      <c r="D8" s="9" t="s">
        <v>27</v>
      </c>
      <c r="E8" s="27">
        <v>8900</v>
      </c>
      <c r="F8" s="12">
        <v>3230</v>
      </c>
      <c r="G8" s="12">
        <v>2321</v>
      </c>
      <c r="H8" s="13">
        <v>43590</v>
      </c>
      <c r="I8" s="9" t="str">
        <f t="shared" si="0"/>
        <v>1위</v>
      </c>
      <c r="J8" s="29" t="str">
        <f t="shared" si="1"/>
        <v>일요일</v>
      </c>
    </row>
    <row r="9" spans="2:13" x14ac:dyDescent="0.3">
      <c r="B9" s="20" t="s">
        <v>13</v>
      </c>
      <c r="C9" s="9" t="s">
        <v>21</v>
      </c>
      <c r="D9" s="9" t="s">
        <v>27</v>
      </c>
      <c r="E9" s="27">
        <v>9800</v>
      </c>
      <c r="F9" s="12">
        <v>1030</v>
      </c>
      <c r="G9" s="12">
        <v>1250</v>
      </c>
      <c r="H9" s="13">
        <v>43595</v>
      </c>
      <c r="I9" s="9" t="str">
        <f t="shared" si="0"/>
        <v>6위</v>
      </c>
      <c r="J9" s="29" t="str">
        <f t="shared" si="1"/>
        <v>금요일</v>
      </c>
    </row>
    <row r="10" spans="2:13" x14ac:dyDescent="0.3">
      <c r="B10" s="20" t="s">
        <v>14</v>
      </c>
      <c r="C10" s="9" t="s">
        <v>22</v>
      </c>
      <c r="D10" s="9" t="s">
        <v>25</v>
      </c>
      <c r="E10" s="27">
        <v>12500</v>
      </c>
      <c r="F10" s="8">
        <v>985</v>
      </c>
      <c r="G10" s="12">
        <v>1125</v>
      </c>
      <c r="H10" s="13">
        <v>43589</v>
      </c>
      <c r="I10" s="9" t="str">
        <f>_xlfn.RANK.EQ(F10,$F$5:$F$12,0)&amp;"위"</f>
        <v>8위</v>
      </c>
      <c r="J10" s="29" t="str">
        <f t="shared" si="1"/>
        <v>토요일</v>
      </c>
    </row>
    <row r="11" spans="2:13" x14ac:dyDescent="0.3">
      <c r="B11" s="20" t="s">
        <v>15</v>
      </c>
      <c r="C11" s="9" t="s">
        <v>23</v>
      </c>
      <c r="D11" s="9" t="s">
        <v>25</v>
      </c>
      <c r="E11" s="27">
        <v>16000</v>
      </c>
      <c r="F11" s="12">
        <v>1865</v>
      </c>
      <c r="G11" s="12">
        <v>1235</v>
      </c>
      <c r="H11" s="13">
        <v>43594</v>
      </c>
      <c r="I11" s="9" t="str">
        <f t="shared" si="0"/>
        <v>4위</v>
      </c>
      <c r="J11" s="29" t="str">
        <f t="shared" si="1"/>
        <v>목요일</v>
      </c>
      <c r="M11" s="2"/>
    </row>
    <row r="12" spans="2:13" ht="14.25" thickBot="1" x14ac:dyDescent="0.35">
      <c r="B12" s="22" t="s">
        <v>16</v>
      </c>
      <c r="C12" s="23" t="s">
        <v>24</v>
      </c>
      <c r="D12" s="23" t="s">
        <v>26</v>
      </c>
      <c r="E12" s="28">
        <v>4200</v>
      </c>
      <c r="F12" s="24">
        <v>2110</v>
      </c>
      <c r="G12" s="24">
        <v>2779</v>
      </c>
      <c r="H12" s="49">
        <v>43597</v>
      </c>
      <c r="I12" s="23" t="str">
        <f t="shared" si="0"/>
        <v>3위</v>
      </c>
      <c r="J12" s="34" t="str">
        <f t="shared" si="1"/>
        <v>일요일</v>
      </c>
    </row>
    <row r="13" spans="2:13" x14ac:dyDescent="0.3">
      <c r="B13" s="38" t="s">
        <v>28</v>
      </c>
      <c r="C13" s="39"/>
      <c r="D13" s="39"/>
      <c r="E13" s="40">
        <f>SUMIF(D5:D12,"패션잡화",E5:E12)/COUNTIF(D5:D12,"패션잡화")</f>
        <v>17100</v>
      </c>
      <c r="F13" s="41"/>
      <c r="G13" s="39" t="s">
        <v>30</v>
      </c>
      <c r="H13" s="39"/>
      <c r="I13" s="39"/>
      <c r="J13" s="42">
        <f>LARGE(F5:F12,2)</f>
        <v>2630</v>
      </c>
    </row>
    <row r="14" spans="2:13" ht="17.25" customHeight="1" thickBot="1" x14ac:dyDescent="0.35">
      <c r="B14" s="30" t="s">
        <v>29</v>
      </c>
      <c r="C14" s="31"/>
      <c r="D14" s="31"/>
      <c r="E14" s="23">
        <f>DSUM(B4:H12,F4,D4:D5)</f>
        <v>6090</v>
      </c>
      <c r="F14" s="32"/>
      <c r="G14" s="33" t="s">
        <v>1</v>
      </c>
      <c r="H14" s="23" t="s">
        <v>17</v>
      </c>
      <c r="I14" s="33" t="s">
        <v>31</v>
      </c>
      <c r="J14" s="34">
        <f>VLOOKUP(H14,C5:E12,3,FALSE)*VLOOKUP(H14,C5:F12,4,FALSE)</f>
        <v>8100000</v>
      </c>
    </row>
  </sheetData>
  <mergeCells count="4">
    <mergeCell ref="F13:F14"/>
    <mergeCell ref="B13:D13"/>
    <mergeCell ref="B14:D14"/>
    <mergeCell ref="G13:I13"/>
  </mergeCells>
  <phoneticPr fontId="2" type="noConversion"/>
  <conditionalFormatting sqref="B5:J12">
    <cfRule type="expression" dxfId="2" priority="1">
      <formula>$E5&gt;=15000</formula>
    </cfRule>
  </conditionalFormatting>
  <dataValidations count="1">
    <dataValidation type="list" allowBlank="1" showInputMessage="1" showErrorMessage="1" sqref="H14" xr:uid="{7C1E96A5-2626-4888-AF71-0D3B4A215277}">
      <formula1>$C$5:$C$12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C793F-5A03-4241-95C8-D7B6E68F3A4A}">
  <dimension ref="B2:H22"/>
  <sheetViews>
    <sheetView workbookViewId="0">
      <selection activeCell="F18" sqref="F18"/>
    </sheetView>
  </sheetViews>
  <sheetFormatPr defaultRowHeight="13.5" x14ac:dyDescent="0.3"/>
  <cols>
    <col min="1" max="1" width="1.625" style="1" customWidth="1"/>
    <col min="2" max="2" width="12.125" style="1" customWidth="1"/>
    <col min="3" max="3" width="16.5" style="1" bestFit="1" customWidth="1"/>
    <col min="4" max="4" width="12.75" style="1" customWidth="1"/>
    <col min="5" max="5" width="12.25" style="1" customWidth="1"/>
    <col min="6" max="6" width="12.625" style="1" customWidth="1"/>
    <col min="7" max="7" width="14" style="1" customWidth="1"/>
    <col min="8" max="8" width="13.25" style="1" bestFit="1" customWidth="1"/>
    <col min="9" max="16384" width="9" style="1"/>
  </cols>
  <sheetData>
    <row r="2" spans="2:8" ht="27" x14ac:dyDescent="0.3">
      <c r="B2" s="10" t="s">
        <v>0</v>
      </c>
      <c r="C2" s="10" t="s">
        <v>1</v>
      </c>
      <c r="D2" s="10" t="s">
        <v>2</v>
      </c>
      <c r="E2" s="10" t="s">
        <v>3</v>
      </c>
      <c r="F2" s="11" t="s">
        <v>4</v>
      </c>
      <c r="G2" s="11" t="s">
        <v>5</v>
      </c>
      <c r="H2" s="10" t="s">
        <v>6</v>
      </c>
    </row>
    <row r="3" spans="2:8" x14ac:dyDescent="0.3">
      <c r="B3" s="9" t="s">
        <v>9</v>
      </c>
      <c r="C3" s="9" t="s">
        <v>17</v>
      </c>
      <c r="D3" s="9" t="s">
        <v>26</v>
      </c>
      <c r="E3" s="27">
        <v>6000</v>
      </c>
      <c r="F3" s="12">
        <v>1560</v>
      </c>
      <c r="G3" s="12">
        <v>3650</v>
      </c>
      <c r="H3" s="13">
        <v>43587</v>
      </c>
    </row>
    <row r="4" spans="2:8" x14ac:dyDescent="0.3">
      <c r="B4" s="9" t="s">
        <v>10</v>
      </c>
      <c r="C4" s="9" t="s">
        <v>18</v>
      </c>
      <c r="D4" s="9" t="s">
        <v>25</v>
      </c>
      <c r="E4" s="27">
        <v>22800</v>
      </c>
      <c r="F4" s="12">
        <v>1020</v>
      </c>
      <c r="G4" s="12">
        <v>1980</v>
      </c>
      <c r="H4" s="13">
        <v>43590</v>
      </c>
    </row>
    <row r="5" spans="2:8" x14ac:dyDescent="0.3">
      <c r="B5" s="9" t="s">
        <v>11</v>
      </c>
      <c r="C5" s="9" t="s">
        <v>19</v>
      </c>
      <c r="D5" s="9" t="s">
        <v>26</v>
      </c>
      <c r="E5" s="27">
        <v>3500</v>
      </c>
      <c r="F5" s="12">
        <v>2630</v>
      </c>
      <c r="G5" s="12">
        <v>2200</v>
      </c>
      <c r="H5" s="13">
        <v>43593</v>
      </c>
    </row>
    <row r="6" spans="2:8" x14ac:dyDescent="0.3">
      <c r="B6" s="9" t="s">
        <v>12</v>
      </c>
      <c r="C6" s="9" t="s">
        <v>20</v>
      </c>
      <c r="D6" s="9" t="s">
        <v>27</v>
      </c>
      <c r="E6" s="27">
        <v>8900</v>
      </c>
      <c r="F6" s="12">
        <v>3230</v>
      </c>
      <c r="G6" s="12">
        <v>2321</v>
      </c>
      <c r="H6" s="13">
        <v>43590</v>
      </c>
    </row>
    <row r="7" spans="2:8" x14ac:dyDescent="0.3">
      <c r="B7" s="9" t="s">
        <v>13</v>
      </c>
      <c r="C7" s="9" t="s">
        <v>21</v>
      </c>
      <c r="D7" s="9" t="s">
        <v>27</v>
      </c>
      <c r="E7" s="27">
        <v>9800</v>
      </c>
      <c r="F7" s="12">
        <v>1030</v>
      </c>
      <c r="G7" s="12">
        <v>1250</v>
      </c>
      <c r="H7" s="13">
        <v>43595</v>
      </c>
    </row>
    <row r="8" spans="2:8" x14ac:dyDescent="0.3">
      <c r="B8" s="9" t="s">
        <v>14</v>
      </c>
      <c r="C8" s="9" t="s">
        <v>22</v>
      </c>
      <c r="D8" s="9" t="s">
        <v>25</v>
      </c>
      <c r="E8" s="27">
        <v>12500</v>
      </c>
      <c r="F8" s="14">
        <v>985</v>
      </c>
      <c r="G8" s="12">
        <v>1125</v>
      </c>
      <c r="H8" s="13">
        <v>43589</v>
      </c>
    </row>
    <row r="9" spans="2:8" x14ac:dyDescent="0.3">
      <c r="B9" s="9" t="s">
        <v>15</v>
      </c>
      <c r="C9" s="9" t="s">
        <v>23</v>
      </c>
      <c r="D9" s="9" t="s">
        <v>25</v>
      </c>
      <c r="E9" s="27">
        <v>16000</v>
      </c>
      <c r="F9" s="12">
        <v>1865</v>
      </c>
      <c r="G9" s="12">
        <v>1235</v>
      </c>
      <c r="H9" s="13">
        <v>43594</v>
      </c>
    </row>
    <row r="10" spans="2:8" x14ac:dyDescent="0.3">
      <c r="B10" s="9" t="s">
        <v>16</v>
      </c>
      <c r="C10" s="9" t="s">
        <v>24</v>
      </c>
      <c r="D10" s="9" t="s">
        <v>26</v>
      </c>
      <c r="E10" s="27">
        <v>4200</v>
      </c>
      <c r="F10" s="12">
        <v>2110</v>
      </c>
      <c r="G10" s="12">
        <v>2779</v>
      </c>
      <c r="H10" s="13">
        <v>43597</v>
      </c>
    </row>
    <row r="11" spans="2:8" x14ac:dyDescent="0.3">
      <c r="B11" s="7" t="s">
        <v>32</v>
      </c>
      <c r="C11" s="7"/>
      <c r="D11" s="7"/>
      <c r="E11" s="7"/>
      <c r="F11" s="7"/>
      <c r="G11" s="7"/>
      <c r="H11" s="3">
        <f>DAVERAGE(B2:H10,F2,D2:D3)</f>
        <v>2100</v>
      </c>
    </row>
    <row r="14" spans="2:8" x14ac:dyDescent="0.3">
      <c r="B14" s="10" t="s">
        <v>2</v>
      </c>
      <c r="C14" s="10" t="s">
        <v>3</v>
      </c>
    </row>
    <row r="15" spans="2:8" x14ac:dyDescent="0.3">
      <c r="B15" s="9" t="s">
        <v>27</v>
      </c>
      <c r="C15" s="15"/>
    </row>
    <row r="16" spans="2:8" x14ac:dyDescent="0.3">
      <c r="C16" s="1" t="s">
        <v>33</v>
      </c>
    </row>
    <row r="18" spans="2:5" ht="27" x14ac:dyDescent="0.3">
      <c r="B18" s="10" t="s">
        <v>0</v>
      </c>
      <c r="C18" s="10" t="s">
        <v>1</v>
      </c>
      <c r="D18" s="10" t="s">
        <v>3</v>
      </c>
      <c r="E18" s="11" t="s">
        <v>4</v>
      </c>
    </row>
    <row r="19" spans="2:5" x14ac:dyDescent="0.3">
      <c r="B19" s="9" t="s">
        <v>10</v>
      </c>
      <c r="C19" s="9" t="s">
        <v>18</v>
      </c>
      <c r="D19" s="27">
        <v>22800</v>
      </c>
      <c r="E19" s="12">
        <v>1020</v>
      </c>
    </row>
    <row r="20" spans="2:5" x14ac:dyDescent="0.3">
      <c r="B20" s="9" t="s">
        <v>12</v>
      </c>
      <c r="C20" s="9" t="s">
        <v>20</v>
      </c>
      <c r="D20" s="27">
        <v>8900</v>
      </c>
      <c r="E20" s="12">
        <v>3230</v>
      </c>
    </row>
    <row r="21" spans="2:5" x14ac:dyDescent="0.3">
      <c r="B21" s="9" t="s">
        <v>13</v>
      </c>
      <c r="C21" s="9" t="s">
        <v>21</v>
      </c>
      <c r="D21" s="27">
        <v>9800</v>
      </c>
      <c r="E21" s="12">
        <v>1030</v>
      </c>
    </row>
    <row r="22" spans="2:5" x14ac:dyDescent="0.3">
      <c r="B22" s="9" t="s">
        <v>15</v>
      </c>
      <c r="C22" s="9" t="s">
        <v>23</v>
      </c>
      <c r="D22" s="27">
        <v>16000</v>
      </c>
      <c r="E22" s="12">
        <v>1865</v>
      </c>
    </row>
  </sheetData>
  <mergeCells count="1">
    <mergeCell ref="B11:G11"/>
  </mergeCells>
  <phoneticPr fontId="2" type="noConversion"/>
  <conditionalFormatting sqref="B3:H10 B15:C15">
    <cfRule type="expression" dxfId="1" priority="3">
      <formula>$E3&gt;=15000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45F59-74EC-4BE9-AA75-A731B6683BED}">
  <dimension ref="B1:H18"/>
  <sheetViews>
    <sheetView workbookViewId="0">
      <selection activeCell="D2" sqref="D2"/>
    </sheetView>
  </sheetViews>
  <sheetFormatPr defaultRowHeight="13.5" x14ac:dyDescent="0.3"/>
  <cols>
    <col min="1" max="1" width="1.625" style="1" customWidth="1"/>
    <col min="2" max="2" width="9" style="1"/>
    <col min="3" max="3" width="16.5" style="1" bestFit="1" customWidth="1"/>
    <col min="4" max="4" width="17.125" style="1" bestFit="1" customWidth="1"/>
    <col min="5" max="5" width="10.125" style="1" bestFit="1" customWidth="1"/>
    <col min="6" max="7" width="9.625" style="1" bestFit="1" customWidth="1"/>
    <col min="8" max="8" width="13.25" style="1" bestFit="1" customWidth="1"/>
    <col min="9" max="16384" width="9" style="1"/>
  </cols>
  <sheetData>
    <row r="1" spans="2:8" ht="14.25" thickBot="1" x14ac:dyDescent="0.35"/>
    <row r="2" spans="2:8" ht="27" x14ac:dyDescent="0.3">
      <c r="B2" s="16" t="s">
        <v>0</v>
      </c>
      <c r="C2" s="17" t="s">
        <v>1</v>
      </c>
      <c r="D2" s="17" t="s">
        <v>2</v>
      </c>
      <c r="E2" s="17" t="s">
        <v>3</v>
      </c>
      <c r="F2" s="18" t="s">
        <v>4</v>
      </c>
      <c r="G2" s="18" t="s">
        <v>5</v>
      </c>
      <c r="H2" s="19" t="s">
        <v>6</v>
      </c>
    </row>
    <row r="3" spans="2:8" x14ac:dyDescent="0.3">
      <c r="B3" s="20" t="s">
        <v>12</v>
      </c>
      <c r="C3" s="9" t="s">
        <v>20</v>
      </c>
      <c r="D3" s="9" t="s">
        <v>27</v>
      </c>
      <c r="E3" s="27">
        <v>8900</v>
      </c>
      <c r="F3" s="12">
        <v>3230</v>
      </c>
      <c r="G3" s="12">
        <v>2321</v>
      </c>
      <c r="H3" s="21">
        <v>43590</v>
      </c>
    </row>
    <row r="4" spans="2:8" x14ac:dyDescent="0.3">
      <c r="B4" s="20" t="s">
        <v>13</v>
      </c>
      <c r="C4" s="9" t="s">
        <v>21</v>
      </c>
      <c r="D4" s="9" t="s">
        <v>27</v>
      </c>
      <c r="E4" s="27">
        <v>9800</v>
      </c>
      <c r="F4" s="12">
        <v>1030</v>
      </c>
      <c r="G4" s="12">
        <v>1250</v>
      </c>
      <c r="H4" s="21">
        <v>43595</v>
      </c>
    </row>
    <row r="5" spans="2:8" x14ac:dyDescent="0.3">
      <c r="B5" s="20"/>
      <c r="C5" s="9"/>
      <c r="D5" s="51" t="s">
        <v>39</v>
      </c>
      <c r="E5" s="27"/>
      <c r="F5" s="12">
        <f>SUBTOTAL(1,F3:F4)</f>
        <v>2130</v>
      </c>
      <c r="G5" s="12"/>
      <c r="H5" s="21"/>
    </row>
    <row r="6" spans="2:8" x14ac:dyDescent="0.3">
      <c r="B6" s="20"/>
      <c r="C6" s="9">
        <f>SUBTOTAL(3,C3:C4)</f>
        <v>2</v>
      </c>
      <c r="D6" s="51" t="s">
        <v>35</v>
      </c>
      <c r="E6" s="27"/>
      <c r="F6" s="12"/>
      <c r="G6" s="12"/>
      <c r="H6" s="21"/>
    </row>
    <row r="7" spans="2:8" x14ac:dyDescent="0.3">
      <c r="B7" s="20" t="s">
        <v>10</v>
      </c>
      <c r="C7" s="9" t="s">
        <v>18</v>
      </c>
      <c r="D7" s="9" t="s">
        <v>25</v>
      </c>
      <c r="E7" s="27">
        <v>22800</v>
      </c>
      <c r="F7" s="12">
        <v>1020</v>
      </c>
      <c r="G7" s="12">
        <v>1980</v>
      </c>
      <c r="H7" s="21">
        <v>43590</v>
      </c>
    </row>
    <row r="8" spans="2:8" x14ac:dyDescent="0.3">
      <c r="B8" s="20" t="s">
        <v>14</v>
      </c>
      <c r="C8" s="9" t="s">
        <v>22</v>
      </c>
      <c r="D8" s="9" t="s">
        <v>25</v>
      </c>
      <c r="E8" s="27">
        <v>12500</v>
      </c>
      <c r="F8" s="14">
        <v>985</v>
      </c>
      <c r="G8" s="12">
        <v>1125</v>
      </c>
      <c r="H8" s="21">
        <v>43589</v>
      </c>
    </row>
    <row r="9" spans="2:8" x14ac:dyDescent="0.3">
      <c r="B9" s="20" t="s">
        <v>15</v>
      </c>
      <c r="C9" s="9" t="s">
        <v>23</v>
      </c>
      <c r="D9" s="9" t="s">
        <v>25</v>
      </c>
      <c r="E9" s="27">
        <v>16000</v>
      </c>
      <c r="F9" s="12">
        <v>1865</v>
      </c>
      <c r="G9" s="12">
        <v>1235</v>
      </c>
      <c r="H9" s="21">
        <v>43594</v>
      </c>
    </row>
    <row r="10" spans="2:8" x14ac:dyDescent="0.3">
      <c r="B10" s="20"/>
      <c r="C10" s="9"/>
      <c r="D10" s="51" t="s">
        <v>40</v>
      </c>
      <c r="E10" s="27"/>
      <c r="F10" s="12">
        <f>SUBTOTAL(1,F7:F9)</f>
        <v>1290</v>
      </c>
      <c r="G10" s="12"/>
      <c r="H10" s="21"/>
    </row>
    <row r="11" spans="2:8" x14ac:dyDescent="0.3">
      <c r="B11" s="20"/>
      <c r="C11" s="9">
        <f>SUBTOTAL(3,C7:C9)</f>
        <v>3</v>
      </c>
      <c r="D11" s="51" t="s">
        <v>36</v>
      </c>
      <c r="E11" s="27"/>
      <c r="F11" s="12"/>
      <c r="G11" s="12"/>
      <c r="H11" s="21"/>
    </row>
    <row r="12" spans="2:8" x14ac:dyDescent="0.3">
      <c r="B12" s="20" t="s">
        <v>9</v>
      </c>
      <c r="C12" s="9" t="s">
        <v>17</v>
      </c>
      <c r="D12" s="9" t="s">
        <v>26</v>
      </c>
      <c r="E12" s="27">
        <v>6000</v>
      </c>
      <c r="F12" s="12">
        <v>1350</v>
      </c>
      <c r="G12" s="12">
        <v>3650</v>
      </c>
      <c r="H12" s="21">
        <v>43587</v>
      </c>
    </row>
    <row r="13" spans="2:8" x14ac:dyDescent="0.3">
      <c r="B13" s="20" t="s">
        <v>11</v>
      </c>
      <c r="C13" s="9" t="s">
        <v>19</v>
      </c>
      <c r="D13" s="9" t="s">
        <v>26</v>
      </c>
      <c r="E13" s="27">
        <v>3500</v>
      </c>
      <c r="F13" s="12">
        <v>2630</v>
      </c>
      <c r="G13" s="12">
        <v>2200</v>
      </c>
      <c r="H13" s="21">
        <v>43593</v>
      </c>
    </row>
    <row r="14" spans="2:8" ht="14.25" thickBot="1" x14ac:dyDescent="0.35">
      <c r="B14" s="22" t="s">
        <v>16</v>
      </c>
      <c r="C14" s="23" t="s">
        <v>24</v>
      </c>
      <c r="D14" s="23" t="s">
        <v>26</v>
      </c>
      <c r="E14" s="28">
        <v>4200</v>
      </c>
      <c r="F14" s="24">
        <v>2110</v>
      </c>
      <c r="G14" s="24">
        <v>2779</v>
      </c>
      <c r="H14" s="25">
        <v>43597</v>
      </c>
    </row>
    <row r="15" spans="2:8" x14ac:dyDescent="0.3">
      <c r="B15" s="4"/>
      <c r="C15" s="4"/>
      <c r="D15" s="26" t="s">
        <v>41</v>
      </c>
      <c r="E15" s="52"/>
      <c r="F15" s="5">
        <f>SUBTOTAL(1,F12:F14)</f>
        <v>2030</v>
      </c>
      <c r="G15" s="5"/>
      <c r="H15" s="6"/>
    </row>
    <row r="16" spans="2:8" x14ac:dyDescent="0.3">
      <c r="B16" s="4"/>
      <c r="C16" s="4">
        <f>SUBTOTAL(3,C12:C14)</f>
        <v>3</v>
      </c>
      <c r="D16" s="26" t="s">
        <v>37</v>
      </c>
      <c r="E16" s="52"/>
      <c r="F16" s="5"/>
      <c r="G16" s="5"/>
      <c r="H16" s="6"/>
    </row>
    <row r="17" spans="2:8" x14ac:dyDescent="0.3">
      <c r="B17" s="4"/>
      <c r="C17" s="4"/>
      <c r="D17" s="26" t="s">
        <v>34</v>
      </c>
      <c r="E17" s="52"/>
      <c r="F17" s="5">
        <f>SUBTOTAL(1,F3:F14)</f>
        <v>1777.5</v>
      </c>
      <c r="G17" s="5"/>
      <c r="H17" s="6"/>
    </row>
    <row r="18" spans="2:8" x14ac:dyDescent="0.3">
      <c r="B18" s="4"/>
      <c r="C18" s="4">
        <f>SUBTOTAL(3,C3:C14)</f>
        <v>8</v>
      </c>
      <c r="D18" s="26" t="s">
        <v>38</v>
      </c>
      <c r="E18" s="52"/>
      <c r="F18" s="5"/>
      <c r="G18" s="5"/>
      <c r="H18" s="6"/>
    </row>
  </sheetData>
  <sortState xmlns:xlrd2="http://schemas.microsoft.com/office/spreadsheetml/2017/richdata2" ref="B3:H14">
    <sortCondition descending="1" ref="D2:D14"/>
  </sortState>
  <phoneticPr fontId="2" type="noConversion"/>
  <conditionalFormatting sqref="B3:H18">
    <cfRule type="expression" dxfId="0" priority="1">
      <formula>$E3&gt;=15000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판매수량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2025-01-31T00:07:34Z</dcterms:created>
  <dcterms:modified xsi:type="dcterms:W3CDTF">2025-01-31T04:59:11Z</dcterms:modified>
</cp:coreProperties>
</file>