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7fbc5d2facc20ac/바탕 화면/"/>
    </mc:Choice>
  </mc:AlternateContent>
  <xr:revisionPtr revIDLastSave="47" documentId="8_{CBD0B6FE-E0CE-4BDE-865F-092AA0767DF1}" xr6:coauthVersionLast="47" xr6:coauthVersionMax="47" xr10:uidLastSave="{DE8FC425-59BB-4910-B00D-34B12E1B5604}"/>
  <bookViews>
    <workbookView xWindow="-103" yWindow="-103" windowWidth="22149" windowHeight="13200" tabRatio="794" activeTab="3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E34" i="3" a="1"/>
  <c r="E34" i="3" s="1"/>
  <c r="F34" i="3" a="1"/>
  <c r="F34" i="3" s="1"/>
  <c r="G34" i="3" a="1"/>
  <c r="G34" i="3" s="1"/>
  <c r="H34" i="3" a="1"/>
  <c r="H34" i="3" s="1"/>
  <c r="C34" i="3" a="1"/>
  <c r="C34" i="3" s="1"/>
  <c r="D35" i="3" a="1"/>
  <c r="D35" i="3" s="1"/>
  <c r="E35" i="3" a="1"/>
  <c r="E35" i="3" s="1"/>
  <c r="F35" i="3" a="1"/>
  <c r="F35" i="3"/>
  <c r="G35" i="3" a="1"/>
  <c r="G35" i="3" s="1"/>
  <c r="H35" i="3" a="1"/>
  <c r="H35" i="3" s="1"/>
  <c r="C35" i="3" a="1"/>
  <c r="C35" i="3" s="1"/>
  <c r="D33" i="3"/>
  <c r="E33" i="3"/>
  <c r="F33" i="3"/>
  <c r="G33" i="3"/>
  <c r="H33" i="3"/>
  <c r="C3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F43" i="5"/>
  <c r="F38" i="5"/>
  <c r="F31" i="5"/>
  <c r="F21" i="5"/>
  <c r="F13" i="5"/>
  <c r="F7" i="5"/>
  <c r="F45" i="5" s="1"/>
  <c r="F44" i="5"/>
  <c r="F39" i="5"/>
  <c r="F32" i="5"/>
  <c r="F22" i="5"/>
  <c r="F14" i="5"/>
  <c r="F8" i="5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13" i="3" a="1"/>
  <c r="J22" i="3" a="1"/>
  <c r="J14" i="3" a="1"/>
  <c r="J23" i="3" a="1"/>
  <c r="J24" i="3" a="1"/>
  <c r="J25" i="3" a="1"/>
  <c r="J17" i="3" a="1"/>
  <c r="J18" i="3" a="1"/>
  <c r="J19" i="3" a="1"/>
  <c r="J20" i="3" a="1"/>
  <c r="J21" i="3" a="1"/>
  <c r="J15" i="3" a="1"/>
  <c r="J16" i="3" a="1"/>
  <c r="J26" i="3" a="1"/>
  <c r="J27" i="3" a="1"/>
  <c r="J28" i="3" a="1"/>
  <c r="J5" i="3" a="1"/>
  <c r="J6" i="3" a="1"/>
  <c r="J7" i="3" a="1"/>
  <c r="J8" i="3" a="1"/>
  <c r="J9" i="3" a="1"/>
  <c r="J10" i="3" a="1"/>
  <c r="J11" i="3" a="1"/>
  <c r="J12" i="3" a="1"/>
  <c r="J4" i="3" a="1"/>
  <c r="J28" i="3" l="1"/>
  <c r="J27" i="3"/>
  <c r="J26" i="3"/>
  <c r="J16" i="3"/>
  <c r="J15" i="3"/>
  <c r="J21" i="3"/>
  <c r="J20" i="3"/>
  <c r="J19" i="3"/>
  <c r="J18" i="3"/>
  <c r="J17" i="3"/>
  <c r="J25" i="3"/>
  <c r="J24" i="3"/>
  <c r="J23" i="3"/>
  <c r="J14" i="3"/>
  <c r="J22" i="3"/>
  <c r="J13" i="3"/>
  <c r="J12" i="3"/>
  <c r="J11" i="3"/>
  <c r="J10" i="3"/>
  <c r="J9" i="3"/>
  <c r="J8" i="3"/>
  <c r="J7" i="3"/>
  <c r="J6" i="3"/>
  <c r="J5" i="3"/>
  <c r="J4" i="3"/>
  <c r="F4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8D5AC4-BE3B-4A0B-989A-FC728877ED0D}" name="MS Access Database_Query" type="1" refreshedVersion="8" background="1">
    <dbPr connection="DSN=MS Access Database;DBQ=C:\2026_컴활1급실기_기본서\2026기본서_컴활1급실기\01 엑셀\02 시험장따라하기\학생성적.accdb;DefaultDir=C:\2026_컴활1급실기_기본서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  <connection id="2" xr16:uid="{BB6B3AA3-6E5C-4096-B172-4136508ECBDB}" name="MS Access Database_Query1" type="1" refreshedVersion="8" background="1">
    <dbPr connection="DSN=MS Access Database;DBQ=C:\2026_컴활1급실기_기본서\2026기본서_컴활1급실기\01 엑셀\02 시험장따라하기\학생성적.accdb;DefaultDir=C:\2026_컴활1급실기_기본서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  <connection id="3" xr16:uid="{5D7AE0D9-FA4B-415F-82DC-161F250DB421}" name="MS Access Database_Query2" type="1" refreshedVersion="8" background="1">
    <dbPr connection="DSN=MS Access Database;DBQ=C:\2026_컴활1급실기_기본서\2026기본서_컴활1급실기\01 엑셀\02 시험장따라하기\학생성적.accdb;DefaultDir=C:\2026_컴활1급실기_기본서\2026기본서_컴활1급실기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<sst xmlns="http://schemas.openxmlformats.org/spreadsheetml/2006/main" count="625" uniqueCount="172">
  <si>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</si>
  <si>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</si>
  <si>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</si>
  <si>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</si>
  <si>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</si>
  <si>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</si>
  <si>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</si>
  <si>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</si>
  <si>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</si>
  <si>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</si>
  <si>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</si>
  <si>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</si>
  <si>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</si>
  <si>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</si>
  <si>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</si>
  <si>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</si>
  <si>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</si>
  <si>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</si>
  <si>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</si>
  <si>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</si>
  <si>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</si>
  <si>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</si>
  <si>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</si>
  <si>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</si>
  <si>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</si>
  <si>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</si>
  <si>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</si>
  <si>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</si>
  <si>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</si>
  <si>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</si>
  <si>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</si>
  <si>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</si>
  <si>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</si>
  <si>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</si>
  <si>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</si>
  <si>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</si>
  <si>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</si>
  <si>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</si>
  <si>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</si>
  <si>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</si>
  <si>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</si>
  <si>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</si>
  <si>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</si>
  <si>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</si>
  <si>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</si>
  <si>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</si>
  <si>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</si>
  <si>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</si>
  <si>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</si>
  <si>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</si>
  <si>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</si>
  <si>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</si>
  <si>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</si>
  <si>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</si>
  <si>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</si>
  <si>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</si>
  <si>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</si>
  <si>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</si>
  <si>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</si>
  <si>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</si>
  <si>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</si>
  <si>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</si>
  <si>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</si>
  <si>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</si>
  <si>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</si>
  <si>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</si>
  <si>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</si>
  <si>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</si>
  <si>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</si>
  <si>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</si>
  <si>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</si>
  <si>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</si>
  <si>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</si>
  <si>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</si>
  <si>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</si>
  <si>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</si>
  <si>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</si>
  <si>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</si>
  <si>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</si>
  <si>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</si>
  <si>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</si>
  <si>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</si>
  <si>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</si>
  <si>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</si>
  <si>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</si>
  <si>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</si>
  <si>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</si>
  <si>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</si>
  <si>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</si>
  <si>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</si>
  <si>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</si>
  <si>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</si>
  <si>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</si>
  <si>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</si>
  <si>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</si>
  <si>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</si>
  <si>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</si>
  <si>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</si>
  <si>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</si>
  <si>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</si>
  <si>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</si>
  <si>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</si>
  <si>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</si>
  <si>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</si>
  <si>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</si>
  <si>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</si>
  <si>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</si>
  <si>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</si>
  <si>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</si>
  <si>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</si>
  <si>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</si>
  <si>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</si>
  <si>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</si>
  <si>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</si>
  <si>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</si>
  <si>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</si>
  <si>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</si>
  <si>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</si>
  <si>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</si>
  <si>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</si>
  <si>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</si>
  <si>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</si>
  <si>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</si>
  <si>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</si>
  <si>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</si>
  <si>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</si>
  <si>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</si>
  <si>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</si>
  <si>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</si>
  <si>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</si>
  <si>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</si>
  <si>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</si>
  <si>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</si>
  <si>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</si>
  <si>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</si>
  <si>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</si>
  <si>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</si>
  <si>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</si>
  <si>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</si>
  <si>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</si>
  <si>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</si>
  <si>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</si>
  <si>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</si>
  <si>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</si>
  <si>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</si>
  <si>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</si>
  <si>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</si>
  <si>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</si>
  <si>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</si>
  <si>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</si>
  <si>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</si>
  <si>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</si>
  <si>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</si>
  <si>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</si>
  <si>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</si>
  <si>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</si>
  <si>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</si>
  <si>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</si>
  <si>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</si>
  <si>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</si>
  <si>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</si>
  <si>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</si>
  <si>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</si>
  <si>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2001년</t>
  </si>
  <si>
    <t>2003년</t>
  </si>
  <si>
    <t>2004년</t>
  </si>
  <si>
    <t>2000년</t>
  </si>
  <si>
    <t>2002년</t>
  </si>
  <si>
    <t>년(생년월일)</t>
  </si>
  <si>
    <t>평균 : TOEIC</t>
  </si>
  <si>
    <t>평균 : 컴퓨터</t>
  </si>
  <si>
    <t>평균 : 전공2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</si>
</sst>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('기타작업-1'!$G$5,'기타작업-1'!$G$9:$G$10,'기타작업-1'!$G$13:$G$14)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50-44C1-8410-EA980E227120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50-44C1-8410-EA980E2271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315686</xdr:colOff>
          <xdr:row>0</xdr:row>
          <xdr:rowOff>223157</xdr:rowOff>
        </xdr:from>
        <xdr:to>
          <xdr:col>3</xdr:col>
          <xdr:colOff>201386</xdr:colOff>
          <xdr:row>3</xdr:row>
          <xdr:rowOff>92529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163286</xdr:colOff>
          <xdr:row>3</xdr:row>
          <xdr:rowOff>76200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658586</xdr:colOff>
          <xdr:row>2</xdr:row>
          <xdr:rowOff>206829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02.978572453707" backgroundQuery="1" createdVersion="8" refreshedVersion="8" minRefreshableVersion="3" recordCount="30" xr:uid="{7B425321-F701-4880-9B95-405A11F6BFF8}">
  <cacheSource type="external" connectionId="3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29DF94-F34F-4F27-8FCF-E5B0E3B423F8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5" baseItem="4" numFmtId="176"/>
    <dataField name="평균 : 전공2" fld="2" subtotal="average" baseField="3" baseItem="1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32" zoomScaleNormal="100" workbookViewId="0">
      <selection activeCell="B4" sqref="B4:J33"/>
    </sheetView>
  </sheetViews>
  <sheetFormatPr defaultRowHeight="17.600000000000001" x14ac:dyDescent="0.55000000000000004"/>
  <cols>
    <col min="1" max="1" width="1.640625" customWidth="1"/>
    <col min="2" max="2" width="11" customWidth="1"/>
    <col min="4" max="4" width="12.5" customWidth="1"/>
    <col min="5" max="5" width="13" bestFit="1" customWidth="1"/>
    <col min="6" max="6" width="11.640625" customWidth="1"/>
  </cols>
  <sheetData>
    <row r="2" spans="2:10" x14ac:dyDescent="0.55000000000000004">
      <c r="B2" t="s">
        <v>0</v>
      </c>
    </row>
    <row r="3" spans="2:10" x14ac:dyDescent="0.55000000000000004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55000000000000004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55000000000000004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55000000000000004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55000000000000004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55000000000000004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55000000000000004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55000000000000004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55000000000000004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55000000000000004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55000000000000004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55000000000000004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55000000000000004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55000000000000004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55000000000000004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55000000000000004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55000000000000004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55000000000000004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55000000000000004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55000000000000004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55000000000000004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55000000000000004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55000000000000004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55000000000000004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55000000000000004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55000000000000004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55000000000000004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55000000000000004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55000000000000004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55000000000000004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55000000000000004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55000000000000004">
      <c r="B35" s="2" t="s">
        <v>147</v>
      </c>
    </row>
    <row r="36" spans="2:10" x14ac:dyDescent="0.55000000000000004">
      <c r="B36" t="b">
        <f>AND(YEAR(D4)&gt;=2001, YEAR(D4)&lt;=2002)</f>
        <v>0</v>
      </c>
    </row>
    <row r="38" spans="2:10" x14ac:dyDescent="0.55000000000000004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55000000000000004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55000000000000004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55000000000000004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55000000000000004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55000000000000004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55000000000000004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55000000000000004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AND(VALUE(LEFT($B4,2))&lt;=22, 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zoomScaleNormal="100" workbookViewId="0">
      <selection activeCell="D5" sqref="D4:D5"/>
    </sheetView>
  </sheetViews>
  <sheetFormatPr defaultRowHeight="17.600000000000001" x14ac:dyDescent="0.55000000000000004"/>
  <cols>
    <col min="1" max="1" width="2" customWidth="1"/>
    <col min="2" max="2" width="9.640625" customWidth="1"/>
    <col min="3" max="3" width="19.85546875" customWidth="1"/>
    <col min="4" max="4" width="14.35546875" customWidth="1"/>
  </cols>
  <sheetData>
    <row r="2" spans="2:7" x14ac:dyDescent="0.55000000000000004">
      <c r="B2" t="s">
        <v>58</v>
      </c>
    </row>
    <row r="3" spans="2:7" x14ac:dyDescent="0.5500000000000000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55000000000000004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55000000000000004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55000000000000004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55000000000000004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55000000000000004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5500000000000000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55000000000000004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5500000000000000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55000000000000004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55000000000000004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55000000000000004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55000000000000004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55000000000000004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55000000000000004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55000000000000004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55000000000000004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55000000000000004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55000000000000004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55000000000000004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55000000000000004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55000000000000004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55000000000000004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55000000000000004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55000000000000004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55000000000000004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55000000000000004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55000000000000004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55000000000000004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55000000000000004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55000000000000004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55000000000000004">
      <c r="B35" t="s">
        <v>59</v>
      </c>
    </row>
    <row r="36" spans="2:7" x14ac:dyDescent="0.55000000000000004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55000000000000004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55000000000000004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55000000000000004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55000000000000004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55000000000000004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19" zoomScaleNormal="100" workbookViewId="0">
      <selection activeCell="J35" sqref="J35"/>
    </sheetView>
  </sheetViews>
  <sheetFormatPr defaultRowHeight="17.600000000000001" x14ac:dyDescent="0.55000000000000004"/>
  <cols>
    <col min="1" max="1" width="3.640625" customWidth="1"/>
    <col min="2" max="2" width="14.7109375" bestFit="1" customWidth="1"/>
    <col min="3" max="8" width="11.85546875" customWidth="1"/>
    <col min="10" max="10" width="12.640625" bestFit="1" customWidth="1"/>
  </cols>
  <sheetData>
    <row r="2" spans="2:10" x14ac:dyDescent="0.55000000000000004">
      <c r="B2" t="s">
        <v>0</v>
      </c>
    </row>
    <row r="3" spans="2:10" x14ac:dyDescent="0.55000000000000004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55000000000000004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HLOOKUP(SUMPRODUCT(F4:H4,{0.3,0.2,0.5}),$C$38:$G$39,2)</f>
        <v>C</v>
      </c>
      <c r="J4" s="2" t="str" cm="1">
        <f t="array" ref="J4">fn비고(F4,G4,H4)</f>
        <v/>
      </c>
    </row>
    <row r="5" spans="2:10" x14ac:dyDescent="0.55000000000000004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HLOOKUP(SUMPRODUCT(F5:H5,{0.3,0.2,0.5}),$C$38:$G$39,2)</f>
        <v>B</v>
      </c>
      <c r="J5" s="2" t="str" cm="1">
        <f t="array" ref="J5">fn비고(F5,G5,H5)</f>
        <v/>
      </c>
    </row>
    <row r="6" spans="2:10" x14ac:dyDescent="0.55000000000000004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HLOOKUP(SUMPRODUCT(F6:H6,{0.3,0.2,0.5}),$C$38:$G$39,2)</f>
        <v>D</v>
      </c>
      <c r="J6" s="2" t="str" cm="1">
        <f t="array" ref="J6">fn비고(F6,G6,H6)</f>
        <v/>
      </c>
    </row>
    <row r="7" spans="2:10" x14ac:dyDescent="0.55000000000000004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HLOOKUP(SUMPRODUCT(F7:H7,{0.3,0.2,0.5}),$C$38:$G$39,2)</f>
        <v>F</v>
      </c>
      <c r="J7" s="2" t="str" cm="1">
        <f t="array" ref="J7">fn비고(F7,G7,H7)</f>
        <v/>
      </c>
    </row>
    <row r="8" spans="2:10" x14ac:dyDescent="0.55000000000000004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HLOOKUP(SUMPRODUCT(F8:H8,{0.3,0.2,0.5}),$C$38:$G$39,2)</f>
        <v>A</v>
      </c>
      <c r="J8" s="2" t="str" cm="1">
        <f t="array" ref="J8">fn비고(F8,G8,H8)</f>
        <v>90우수학생</v>
      </c>
    </row>
    <row r="9" spans="2:10" x14ac:dyDescent="0.55000000000000004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HLOOKUP(SUMPRODUCT(F9:H9,{0.3,0.2,0.5}),$C$38:$G$39,2)</f>
        <v>A</v>
      </c>
      <c r="J9" s="2" t="str" cm="1">
        <f t="array" ref="J9">fn비고(F9,G9,H9)</f>
        <v>90.7우수학생</v>
      </c>
    </row>
    <row r="10" spans="2:10" x14ac:dyDescent="0.55000000000000004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HLOOKUP(SUMPRODUCT(F10:H10,{0.3,0.2,0.5}),$C$38:$G$39,2)</f>
        <v>C</v>
      </c>
      <c r="J10" s="2" t="str" cm="1">
        <f t="array" ref="J10">fn비고(F10,G10,H10)</f>
        <v/>
      </c>
    </row>
    <row r="11" spans="2:10" x14ac:dyDescent="0.55000000000000004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HLOOKUP(SUMPRODUCT(F11:H11,{0.3,0.2,0.5}),$C$38:$G$39,2)</f>
        <v>C</v>
      </c>
      <c r="J11" s="2" t="str" cm="1">
        <f t="array" ref="J11">fn비고(F11,G11,H11)</f>
        <v/>
      </c>
    </row>
    <row r="12" spans="2:10" x14ac:dyDescent="0.55000000000000004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HLOOKUP(SUMPRODUCT(F12:H12,{0.3,0.2,0.5}),$C$38:$G$39,2)</f>
        <v>C</v>
      </c>
      <c r="J12" s="2" t="str" cm="1">
        <f t="array" ref="J12">fn비고(F12,G12,H12)</f>
        <v/>
      </c>
    </row>
    <row r="13" spans="2:10" x14ac:dyDescent="0.55000000000000004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HLOOKUP(SUMPRODUCT(F13:H13,{0.3,0.2,0.5}),$C$38:$G$39,2)</f>
        <v>C</v>
      </c>
      <c r="J13" s="2" t="str" cm="1">
        <f t="array" ref="J13">fn비고(F13,G13,H13)</f>
        <v/>
      </c>
    </row>
    <row r="14" spans="2:10" x14ac:dyDescent="0.55000000000000004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HLOOKUP(SUMPRODUCT(F14:H14,{0.3,0.2,0.5}),$C$38:$G$39,2)</f>
        <v>C</v>
      </c>
      <c r="J14" s="2" t="str" cm="1">
        <f t="array" ref="J14">fn비고(F14,G14,H14)</f>
        <v/>
      </c>
    </row>
    <row r="15" spans="2:10" x14ac:dyDescent="0.55000000000000004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HLOOKUP(SUMPRODUCT(F15:H15,{0.3,0.2,0.5}),$C$38:$G$39,2)</f>
        <v>C</v>
      </c>
      <c r="J15" s="2" t="str" cm="1">
        <f t="array" ref="J15">fn비고(F15,G15,H15)</f>
        <v/>
      </c>
    </row>
    <row r="16" spans="2:10" x14ac:dyDescent="0.55000000000000004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HLOOKUP(SUMPRODUCT(F16:H16,{0.3,0.2,0.5}),$C$38:$G$39,2)</f>
        <v>B</v>
      </c>
      <c r="J16" s="2" t="str" cm="1">
        <f t="array" ref="J16">fn비고(F16,G16,H16)</f>
        <v/>
      </c>
    </row>
    <row r="17" spans="2:10" x14ac:dyDescent="0.55000000000000004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HLOOKUP(SUMPRODUCT(F17:H17,{0.3,0.2,0.5}),$C$38:$G$39,2)</f>
        <v>C</v>
      </c>
      <c r="J17" s="2" t="str" cm="1">
        <f t="array" ref="J17">fn비고(F17,G17,H17)</f>
        <v/>
      </c>
    </row>
    <row r="18" spans="2:10" x14ac:dyDescent="0.55000000000000004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HLOOKUP(SUMPRODUCT(F18:H18,{0.3,0.2,0.5}),$C$38:$G$39,2)</f>
        <v>C</v>
      </c>
      <c r="J18" s="2" t="str" cm="1">
        <f t="array" ref="J18">fn비고(F18,G18,H18)</f>
        <v/>
      </c>
    </row>
    <row r="19" spans="2:10" x14ac:dyDescent="0.55000000000000004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HLOOKUP(SUMPRODUCT(F19:H19,{0.3,0.2,0.5}),$C$38:$G$39,2)</f>
        <v>A</v>
      </c>
      <c r="J19" s="2" t="str" cm="1">
        <f t="array" ref="J19">fn비고(F19,G19,H19)</f>
        <v>91.2우수학생</v>
      </c>
    </row>
    <row r="20" spans="2:10" x14ac:dyDescent="0.55000000000000004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HLOOKUP(SUMPRODUCT(F20:H20,{0.3,0.2,0.5}),$C$38:$G$39,2)</f>
        <v>C</v>
      </c>
      <c r="J20" s="2" t="str" cm="1">
        <f t="array" ref="J20">fn비고(F20,G20,H20)</f>
        <v/>
      </c>
    </row>
    <row r="21" spans="2:10" x14ac:dyDescent="0.55000000000000004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HLOOKUP(SUMPRODUCT(F21:H21,{0.3,0.2,0.5}),$C$38:$G$39,2)</f>
        <v>B</v>
      </c>
      <c r="J21" s="2" t="str" cm="1">
        <f t="array" ref="J21">fn비고(F21,G21,H21)</f>
        <v/>
      </c>
    </row>
    <row r="22" spans="2:10" x14ac:dyDescent="0.55000000000000004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HLOOKUP(SUMPRODUCT(F22:H22,{0.3,0.2,0.5}),$C$38:$G$39,2)</f>
        <v>D</v>
      </c>
      <c r="J22" s="2" t="str" cm="1">
        <f t="array" ref="J22">fn비고(F22,G22,H22)</f>
        <v/>
      </c>
    </row>
    <row r="23" spans="2:10" x14ac:dyDescent="0.55000000000000004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HLOOKUP(SUMPRODUCT(F23:H23,{0.3,0.2,0.5}),$C$38:$G$39,2)</f>
        <v>D</v>
      </c>
      <c r="J23" s="2" t="str" cm="1">
        <f t="array" ref="J23">fn비고(F23,G23,H23)</f>
        <v/>
      </c>
    </row>
    <row r="24" spans="2:10" x14ac:dyDescent="0.55000000000000004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HLOOKUP(SUMPRODUCT(F24:H24,{0.3,0.2,0.5}),$C$38:$G$39,2)</f>
        <v>C</v>
      </c>
      <c r="J24" s="2" t="str" cm="1">
        <f t="array" ref="J24">fn비고(F24,G24,H24)</f>
        <v/>
      </c>
    </row>
    <row r="25" spans="2:10" x14ac:dyDescent="0.55000000000000004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HLOOKUP(SUMPRODUCT(F25:H25,{0.3,0.2,0.5}),$C$38:$G$39,2)</f>
        <v>B</v>
      </c>
      <c r="J25" s="2" t="str" cm="1">
        <f t="array" ref="J25">fn비고(F25,G25,H25)</f>
        <v>89.4우수학생</v>
      </c>
    </row>
    <row r="26" spans="2:10" x14ac:dyDescent="0.55000000000000004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HLOOKUP(SUMPRODUCT(F26:H26,{0.3,0.2,0.5}),$C$38:$G$39,2)</f>
        <v>C</v>
      </c>
      <c r="J26" s="2" t="str" cm="1">
        <f t="array" ref="J26">fn비고(F26,G26,H26)</f>
        <v/>
      </c>
    </row>
    <row r="27" spans="2:10" x14ac:dyDescent="0.55000000000000004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HLOOKUP(SUMPRODUCT(F27:H27,{0.3,0.2,0.5}),$C$38:$G$39,2)</f>
        <v>A</v>
      </c>
      <c r="J27" s="2" t="str" cm="1">
        <f t="array" ref="J27">fn비고(F27,G27,H27)</f>
        <v>90.9우수학생</v>
      </c>
    </row>
    <row r="28" spans="2:10" x14ac:dyDescent="0.55000000000000004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HLOOKUP(SUMPRODUCT(F28:H28,{0.3,0.2,0.5}),$C$38:$G$39,2)</f>
        <v>B</v>
      </c>
      <c r="J28" s="2" t="str" cm="1">
        <f t="array" ref="J28">fn비고(F28,G28,H28)</f>
        <v/>
      </c>
    </row>
    <row r="30" spans="2:10" x14ac:dyDescent="0.55000000000000004">
      <c r="B30" t="s">
        <v>57</v>
      </c>
    </row>
    <row r="31" spans="2:10" x14ac:dyDescent="0.55000000000000004">
      <c r="B31" s="17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55000000000000004">
      <c r="B32" s="17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55000000000000004">
      <c r="B33" s="1" t="s">
        <v>95</v>
      </c>
      <c r="C33" s="12" t="str">
        <f>REPT("☆",DCOUNTA($B$3:$J$28,D3,C31:C32))</f>
        <v>☆☆☆☆☆</v>
      </c>
      <c r="D33" s="12" t="str">
        <f t="shared" ref="D33:H33" si="0">REPT("☆",DCOUNTA($B$3:$J$28,E3,D31:D32))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55000000000000004">
      <c r="B34" s="1" t="s">
        <v>96</v>
      </c>
      <c r="C34" s="12" t="str">
        <f t="array" ref="C34">IFERROR(AVERAGE(IF(($D$4:$D$28=C32)*($H$4:$H$28&gt;=90),$H$4:$H$28)),"없음")</f>
        <v>없음</v>
      </c>
      <c r="D34" s="12">
        <f t="array" ref="D34">IFERROR(AVERAGE(IF(($D$4:$D$28=D32)*($H$4:$H$28&gt;=90),$H$4:$H$28)),"없음")</f>
        <v>90</v>
      </c>
      <c r="E34" s="12">
        <f t="array" ref="E34">IFERROR(AVERAGE(IF(($D$4:$D$28=E32)*($H$4:$H$28&gt;=90),$H$4:$H$28)),"없음")</f>
        <v>92</v>
      </c>
      <c r="F34" s="12">
        <f t="array" ref="F34">IFERROR(AVERAGE(IF(($D$4:$D$28=F32)*($H$4:$H$28&gt;=90),$H$4:$H$28)),"없음")</f>
        <v>92</v>
      </c>
      <c r="G34" s="12" t="str">
        <f t="array" ref="G34">IFERROR(AVERAGE(IF(($D$4:$D$28=G32)*($H$4:$H$28&gt;=90),$H$4:$H$28)),"없음")</f>
        <v>없음</v>
      </c>
      <c r="H34" s="12">
        <f t="array" ref="H34">IFERROR(AVERAGE(IF(($D$4:$D$28=H32)*($H$4:$H$28&gt;=90),$H$4:$H$28)),"없음")</f>
        <v>92</v>
      </c>
    </row>
    <row r="35" spans="2:8" x14ac:dyDescent="0.55000000000000004">
      <c r="B35" s="1" t="s">
        <v>97</v>
      </c>
      <c r="C35" s="12">
        <f t="array" ref="C35">MAX(IF(($D$4:$D$28=C32)*((LEFT($B$4:$B$28,2)="23")+(LEFT($B$4:$B$28,2)="21")),$F$4:$F$28))</f>
        <v>93</v>
      </c>
      <c r="D35" s="12">
        <f t="array" ref="D35">MAX(IF(($D$4:$D$28=D32)*((LEFT($B$4:$B$28,2)="23")+(LEFT($B$4:$B$28,2)="21")),$F$4:$F$28))</f>
        <v>97</v>
      </c>
      <c r="E35" s="12">
        <f t="array" ref="E35">MAX(IF(($D$4:$D$28=E32)*((LEFT($B$4:$B$28,2)="23")+(LEFT($B$4:$B$28,2)="21")),$F$4:$F$28))</f>
        <v>89</v>
      </c>
      <c r="F35" s="12">
        <f t="array" ref="F35">MAX(IF(($D$4:$D$28=F32)*((LEFT($B$4:$B$28,2)="23")+(LEFT($B$4:$B$28,2)="21")),$F$4:$F$28))</f>
        <v>92</v>
      </c>
      <c r="G35" s="12">
        <f t="array" ref="G35">MAX(IF(($D$4:$D$28=G32)*((LEFT($B$4:$B$28,2)="23")+(LEFT($B$4:$B$28,2)="21")),$F$4:$F$28))</f>
        <v>71</v>
      </c>
      <c r="H35" s="12">
        <f t="array" ref="H35">MAX(IF(($D$4:$D$28=H32)*((LEFT($B$4:$B$28,2)="23")+(LEFT($B$4:$B$28,2)="21")),$F$4:$F$28))</f>
        <v>87</v>
      </c>
    </row>
    <row r="37" spans="2:8" x14ac:dyDescent="0.55000000000000004">
      <c r="B37" t="s">
        <v>98</v>
      </c>
    </row>
    <row r="38" spans="2:8" x14ac:dyDescent="0.55000000000000004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55000000000000004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tabSelected="1" zoomScaleNormal="100" workbookViewId="0">
      <selection activeCell="E8" sqref="E8"/>
    </sheetView>
  </sheetViews>
  <sheetFormatPr defaultRowHeight="17.600000000000001" x14ac:dyDescent="0.55000000000000004"/>
  <cols>
    <col min="1" max="1" width="12.42578125" bestFit="1" customWidth="1"/>
    <col min="2" max="2" width="13.78515625" bestFit="1" customWidth="1"/>
    <col min="3" max="3" width="11.78515625" bestFit="1" customWidth="1"/>
    <col min="4" max="4" width="12.28515625" bestFit="1" customWidth="1"/>
    <col min="5" max="5" width="11.35546875" bestFit="1" customWidth="1"/>
    <col min="6" max="8" width="13.140625" bestFit="1" customWidth="1"/>
  </cols>
  <sheetData>
    <row r="3" spans="1:5" x14ac:dyDescent="0.55000000000000004">
      <c r="A3" s="14" t="s">
        <v>4</v>
      </c>
      <c r="B3" s="14" t="s">
        <v>168</v>
      </c>
      <c r="C3" t="s">
        <v>169</v>
      </c>
      <c r="D3" t="s">
        <v>170</v>
      </c>
      <c r="E3" t="s">
        <v>171</v>
      </c>
    </row>
    <row r="4" spans="1:5" x14ac:dyDescent="0.55000000000000004">
      <c r="A4" t="s">
        <v>15</v>
      </c>
      <c r="C4" s="18">
        <v>82</v>
      </c>
      <c r="D4" s="18">
        <v>77.5</v>
      </c>
      <c r="E4" s="18">
        <v>89.75</v>
      </c>
    </row>
    <row r="5" spans="1:5" x14ac:dyDescent="0.55000000000000004">
      <c r="B5" t="s">
        <v>163</v>
      </c>
      <c r="C5" s="18">
        <v>77</v>
      </c>
      <c r="D5" s="18">
        <v>89</v>
      </c>
      <c r="E5" s="18">
        <v>92</v>
      </c>
    </row>
    <row r="6" spans="1:5" x14ac:dyDescent="0.55000000000000004">
      <c r="B6" t="s">
        <v>164</v>
      </c>
      <c r="C6" s="18">
        <v>76</v>
      </c>
      <c r="D6" s="18">
        <v>65</v>
      </c>
      <c r="E6" s="18">
        <v>88</v>
      </c>
    </row>
    <row r="7" spans="1:5" x14ac:dyDescent="0.55000000000000004">
      <c r="B7" t="s">
        <v>165</v>
      </c>
      <c r="C7" s="18">
        <v>87.5</v>
      </c>
      <c r="D7" s="18">
        <v>78</v>
      </c>
      <c r="E7" s="18">
        <v>89.5</v>
      </c>
    </row>
    <row r="8" spans="1:5" x14ac:dyDescent="0.55000000000000004">
      <c r="A8" t="s">
        <v>30</v>
      </c>
      <c r="C8" s="18">
        <v>67</v>
      </c>
      <c r="D8" s="18">
        <v>83</v>
      </c>
      <c r="E8" s="18">
        <v>67</v>
      </c>
    </row>
    <row r="9" spans="1:5" x14ac:dyDescent="0.55000000000000004">
      <c r="B9" t="s">
        <v>166</v>
      </c>
      <c r="C9" s="18">
        <v>71</v>
      </c>
      <c r="D9" s="18">
        <v>97</v>
      </c>
      <c r="E9" s="18">
        <v>68</v>
      </c>
    </row>
    <row r="10" spans="1:5" x14ac:dyDescent="0.55000000000000004">
      <c r="B10" t="s">
        <v>164</v>
      </c>
      <c r="C10" s="18">
        <v>86</v>
      </c>
      <c r="D10" s="18">
        <v>68</v>
      </c>
      <c r="E10" s="18">
        <v>59</v>
      </c>
    </row>
    <row r="11" spans="1:5" x14ac:dyDescent="0.55000000000000004">
      <c r="B11" t="s">
        <v>165</v>
      </c>
      <c r="C11" s="18">
        <v>55.5</v>
      </c>
      <c r="D11" s="18">
        <v>83.5</v>
      </c>
      <c r="E11" s="18">
        <v>70.5</v>
      </c>
    </row>
    <row r="12" spans="1:5" x14ac:dyDescent="0.55000000000000004">
      <c r="A12" t="s">
        <v>19</v>
      </c>
      <c r="C12" s="18">
        <v>83</v>
      </c>
      <c r="D12" s="18">
        <v>78.166666666666671</v>
      </c>
      <c r="E12" s="18">
        <v>70.833333333333329</v>
      </c>
    </row>
    <row r="13" spans="1:5" x14ac:dyDescent="0.55000000000000004">
      <c r="B13" t="s">
        <v>166</v>
      </c>
      <c r="C13" s="18">
        <v>97</v>
      </c>
      <c r="D13" s="18">
        <v>68</v>
      </c>
      <c r="E13" s="18">
        <v>89</v>
      </c>
    </row>
    <row r="14" spans="1:5" x14ac:dyDescent="0.55000000000000004">
      <c r="B14" t="s">
        <v>163</v>
      </c>
      <c r="C14" s="18">
        <v>87</v>
      </c>
      <c r="D14" s="18">
        <v>84</v>
      </c>
      <c r="E14" s="18">
        <v>63</v>
      </c>
    </row>
    <row r="15" spans="1:5" x14ac:dyDescent="0.55000000000000004">
      <c r="B15" t="s">
        <v>167</v>
      </c>
      <c r="C15" s="18">
        <v>79</v>
      </c>
      <c r="D15" s="18">
        <v>94</v>
      </c>
      <c r="E15" s="18">
        <v>69</v>
      </c>
    </row>
    <row r="16" spans="1:5" x14ac:dyDescent="0.55000000000000004">
      <c r="B16" t="s">
        <v>165</v>
      </c>
      <c r="C16" s="18">
        <v>78.333333333333329</v>
      </c>
      <c r="D16" s="18">
        <v>74.333333333333329</v>
      </c>
      <c r="E16" s="18">
        <v>68</v>
      </c>
    </row>
    <row r="17" spans="1:5" x14ac:dyDescent="0.55000000000000004">
      <c r="A17" t="s">
        <v>11</v>
      </c>
      <c r="C17" s="18">
        <v>70.142857142857139</v>
      </c>
      <c r="D17" s="18">
        <v>77.142857142857139</v>
      </c>
      <c r="E17" s="18">
        <v>76.857142857142861</v>
      </c>
    </row>
    <row r="18" spans="1:5" x14ac:dyDescent="0.55000000000000004">
      <c r="B18" t="s">
        <v>166</v>
      </c>
      <c r="C18" s="18">
        <v>76</v>
      </c>
      <c r="D18" s="18">
        <v>80</v>
      </c>
      <c r="E18" s="18">
        <v>89</v>
      </c>
    </row>
    <row r="19" spans="1:5" x14ac:dyDescent="0.55000000000000004">
      <c r="B19" t="s">
        <v>164</v>
      </c>
      <c r="C19" s="18">
        <v>64.5</v>
      </c>
      <c r="D19" s="18">
        <v>99</v>
      </c>
      <c r="E19" s="18">
        <v>59.5</v>
      </c>
    </row>
    <row r="20" spans="1:5" x14ac:dyDescent="0.55000000000000004">
      <c r="B20" t="s">
        <v>165</v>
      </c>
      <c r="C20" s="18">
        <v>71.5</v>
      </c>
      <c r="D20" s="18">
        <v>65.5</v>
      </c>
      <c r="E20" s="18">
        <v>82.5</v>
      </c>
    </row>
    <row r="21" spans="1:5" x14ac:dyDescent="0.55000000000000004">
      <c r="A21" t="s">
        <v>27</v>
      </c>
      <c r="C21" s="18">
        <v>69.5</v>
      </c>
      <c r="D21" s="18">
        <v>81.166666666666671</v>
      </c>
      <c r="E21" s="18">
        <v>78.666666666666671</v>
      </c>
    </row>
    <row r="22" spans="1:5" x14ac:dyDescent="0.55000000000000004">
      <c r="B22" t="s">
        <v>163</v>
      </c>
      <c r="C22" s="18">
        <v>72</v>
      </c>
      <c r="D22" s="18">
        <v>96</v>
      </c>
      <c r="E22" s="18">
        <v>77</v>
      </c>
    </row>
    <row r="23" spans="1:5" x14ac:dyDescent="0.55000000000000004">
      <c r="B23" t="s">
        <v>167</v>
      </c>
      <c r="C23" s="18">
        <v>50</v>
      </c>
      <c r="D23" s="18">
        <v>84</v>
      </c>
      <c r="E23" s="18">
        <v>79</v>
      </c>
    </row>
    <row r="24" spans="1:5" x14ac:dyDescent="0.55000000000000004">
      <c r="B24" t="s">
        <v>164</v>
      </c>
      <c r="C24" s="18">
        <v>75</v>
      </c>
      <c r="D24" s="18">
        <v>85</v>
      </c>
      <c r="E24" s="18">
        <v>85.5</v>
      </c>
    </row>
    <row r="25" spans="1:5" x14ac:dyDescent="0.55000000000000004">
      <c r="B25" t="s">
        <v>165</v>
      </c>
      <c r="C25" s="18">
        <v>72.5</v>
      </c>
      <c r="D25" s="18">
        <v>68.5</v>
      </c>
      <c r="E25" s="18">
        <v>72.5</v>
      </c>
    </row>
    <row r="26" spans="1:5" x14ac:dyDescent="0.55000000000000004">
      <c r="A26" t="s">
        <v>33</v>
      </c>
      <c r="C26" s="18">
        <v>90.333333333333329</v>
      </c>
      <c r="D26" s="18">
        <v>91</v>
      </c>
      <c r="E26" s="18">
        <v>76.333333333333329</v>
      </c>
    </row>
    <row r="27" spans="1:5" x14ac:dyDescent="0.55000000000000004">
      <c r="B27" t="s">
        <v>167</v>
      </c>
      <c r="C27" s="18">
        <v>94.5</v>
      </c>
      <c r="D27" s="18">
        <v>92.5</v>
      </c>
      <c r="E27" s="18">
        <v>87.5</v>
      </c>
    </row>
    <row r="28" spans="1:5" x14ac:dyDescent="0.55000000000000004">
      <c r="B28" t="s">
        <v>165</v>
      </c>
      <c r="C28" s="18">
        <v>82</v>
      </c>
      <c r="D28" s="18">
        <v>88</v>
      </c>
      <c r="E28" s="18">
        <v>54</v>
      </c>
    </row>
    <row r="29" spans="1:5" x14ac:dyDescent="0.55000000000000004">
      <c r="A29" t="s">
        <v>148</v>
      </c>
      <c r="C29" s="18">
        <v>75.766666666666666</v>
      </c>
      <c r="D29" s="18">
        <v>80.36666666666666</v>
      </c>
      <c r="E29" s="18">
        <v>76.36666666666666</v>
      </c>
    </row>
  </sheetData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D9" sqref="D9"/>
    </sheetView>
  </sheetViews>
  <sheetFormatPr defaultRowHeight="17.600000000000001" outlineLevelRow="3" x14ac:dyDescent="0.55000000000000004"/>
  <cols>
    <col min="1" max="1" width="3.2109375" customWidth="1"/>
    <col min="2" max="2" width="9.640625" customWidth="1"/>
    <col min="3" max="3" width="15" customWidth="1"/>
    <col min="4" max="4" width="14.35546875" customWidth="1"/>
  </cols>
  <sheetData>
    <row r="2" spans="2:7" x14ac:dyDescent="0.55000000000000004">
      <c r="B2" t="s">
        <v>58</v>
      </c>
    </row>
    <row r="3" spans="2:7" x14ac:dyDescent="0.5500000000000000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55000000000000004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55000000000000004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55000000000000004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55000000000000004">
      <c r="B7" s="7"/>
      <c r="C7" s="8"/>
      <c r="D7" s="15" t="s">
        <v>156</v>
      </c>
      <c r="E7" s="9"/>
      <c r="F7" s="9">
        <f>SUBTOTAL(4,F4:F6)</f>
        <v>90</v>
      </c>
      <c r="G7" s="10"/>
    </row>
    <row r="8" spans="2:7" outlineLevel="1" x14ac:dyDescent="0.55000000000000004">
      <c r="B8" s="7"/>
      <c r="C8" s="8"/>
      <c r="D8" s="15" t="s">
        <v>149</v>
      </c>
      <c r="E8" s="9"/>
      <c r="F8" s="9">
        <f>SUBTOTAL(1,F4:F6)</f>
        <v>81.333333333333329</v>
      </c>
      <c r="G8" s="10"/>
    </row>
    <row r="9" spans="2:7" outlineLevel="3" x14ac:dyDescent="0.5500000000000000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55000000000000004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55000000000000004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55000000000000004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55000000000000004">
      <c r="B13" s="7"/>
      <c r="C13" s="8"/>
      <c r="D13" s="15" t="s">
        <v>157</v>
      </c>
      <c r="E13" s="9"/>
      <c r="F13" s="9">
        <f>SUBTOTAL(4,F9:F12)</f>
        <v>99</v>
      </c>
      <c r="G13" s="10"/>
    </row>
    <row r="14" spans="2:7" outlineLevel="1" x14ac:dyDescent="0.55000000000000004">
      <c r="B14" s="7"/>
      <c r="C14" s="8"/>
      <c r="D14" s="15" t="s">
        <v>150</v>
      </c>
      <c r="E14" s="9"/>
      <c r="F14" s="9">
        <f>SUBTOTAL(1,F9:F12)</f>
        <v>83</v>
      </c>
      <c r="G14" s="10"/>
    </row>
    <row r="15" spans="2:7" outlineLevel="3" x14ac:dyDescent="0.55000000000000004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55000000000000004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55000000000000004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55000000000000004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55000000000000004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55000000000000004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55000000000000004">
      <c r="B21" s="7"/>
      <c r="C21" s="8"/>
      <c r="D21" s="15" t="s">
        <v>158</v>
      </c>
      <c r="E21" s="9"/>
      <c r="F21" s="9">
        <f>SUBTOTAL(4,F15:F20)</f>
        <v>94</v>
      </c>
      <c r="G21" s="10"/>
    </row>
    <row r="22" spans="2:7" outlineLevel="1" x14ac:dyDescent="0.55000000000000004">
      <c r="B22" s="7"/>
      <c r="C22" s="8"/>
      <c r="D22" s="15" t="s">
        <v>151</v>
      </c>
      <c r="E22" s="9"/>
      <c r="F22" s="9">
        <f>SUBTOTAL(1,F15:F20)</f>
        <v>78.166666666666671</v>
      </c>
      <c r="G22" s="10"/>
    </row>
    <row r="23" spans="2:7" outlineLevel="3" x14ac:dyDescent="0.55000000000000004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55000000000000004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55000000000000004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55000000000000004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55000000000000004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55000000000000004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55000000000000004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55000000000000004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55000000000000004">
      <c r="B31" s="7"/>
      <c r="C31" s="8"/>
      <c r="D31" s="15" t="s">
        <v>159</v>
      </c>
      <c r="E31" s="9"/>
      <c r="F31" s="9">
        <f>SUBTOTAL(4,F23:F30)</f>
        <v>100</v>
      </c>
      <c r="G31" s="10"/>
    </row>
    <row r="32" spans="2:7" outlineLevel="1" x14ac:dyDescent="0.55000000000000004">
      <c r="B32" s="7"/>
      <c r="C32" s="8"/>
      <c r="D32" s="15" t="s">
        <v>152</v>
      </c>
      <c r="E32" s="9"/>
      <c r="F32" s="9">
        <f>SUBTOTAL(1,F23:F30)</f>
        <v>79.75</v>
      </c>
      <c r="G32" s="10"/>
    </row>
    <row r="33" spans="2:7" outlineLevel="3" x14ac:dyDescent="0.55000000000000004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55000000000000004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55000000000000004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55000000000000004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55000000000000004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55000000000000004">
      <c r="B38" s="7"/>
      <c r="C38" s="8"/>
      <c r="D38" s="15" t="s">
        <v>160</v>
      </c>
      <c r="E38" s="9"/>
      <c r="F38" s="9">
        <f>SUBTOTAL(4,F33:F37)</f>
        <v>97</v>
      </c>
      <c r="G38" s="10"/>
    </row>
    <row r="39" spans="2:7" outlineLevel="1" x14ac:dyDescent="0.55000000000000004">
      <c r="B39" s="7"/>
      <c r="C39" s="8"/>
      <c r="D39" s="15" t="s">
        <v>153</v>
      </c>
      <c r="E39" s="9"/>
      <c r="F39" s="9">
        <f>SUBTOTAL(1,F33:F37)</f>
        <v>85.6</v>
      </c>
      <c r="G39" s="10"/>
    </row>
    <row r="40" spans="2:7" outlineLevel="3" x14ac:dyDescent="0.55000000000000004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55000000000000004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55000000000000004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55000000000000004">
      <c r="C43" s="3"/>
      <c r="D43" s="16" t="s">
        <v>161</v>
      </c>
      <c r="F43">
        <f>SUBTOTAL(4,F40:F42)</f>
        <v>98</v>
      </c>
    </row>
    <row r="44" spans="2:7" outlineLevel="1" x14ac:dyDescent="0.55000000000000004">
      <c r="C44" s="3"/>
      <c r="D44" s="16" t="s">
        <v>154</v>
      </c>
      <c r="F44">
        <f>SUBTOTAL(1,F40:F42)</f>
        <v>91</v>
      </c>
    </row>
    <row r="45" spans="2:7" x14ac:dyDescent="0.55000000000000004">
      <c r="C45" s="3"/>
      <c r="D45" s="16" t="s">
        <v>162</v>
      </c>
      <c r="F45">
        <f>SUBTOTAL(4,F4:F42)</f>
        <v>100</v>
      </c>
    </row>
    <row r="46" spans="2:7" x14ac:dyDescent="0.55000000000000004">
      <c r="C46" s="3"/>
      <c r="D46" s="16" t="s">
        <v>155</v>
      </c>
      <c r="F46">
        <f>SUBTOTAL(1,F4:F42)</f>
        <v>82.206896551724142</v>
      </c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1C893FEB-3C45-48AC-AE85-F4959F26C674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zoomScaleNormal="100" workbookViewId="0">
      <selection activeCell="N20" sqref="N20"/>
    </sheetView>
  </sheetViews>
  <sheetFormatPr defaultRowHeight="17.600000000000001" x14ac:dyDescent="0.55000000000000004"/>
  <cols>
    <col min="1" max="1" width="4.640625" customWidth="1"/>
    <col min="4" max="4" width="13" bestFit="1" customWidth="1"/>
  </cols>
  <sheetData>
    <row r="3" spans="2:7" x14ac:dyDescent="0.55000000000000004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55000000000000004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55000000000000004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55000000000000004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55000000000000004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55000000000000004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55000000000000004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55000000000000004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55000000000000004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55000000000000004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55000000000000004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55000000000000004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topLeftCell="A10" zoomScaleNormal="100" workbookViewId="0">
      <selection activeCell="K25" sqref="K25"/>
    </sheetView>
  </sheetViews>
  <sheetFormatPr defaultRowHeight="17.600000000000001" x14ac:dyDescent="0.55000000000000004"/>
  <cols>
    <col min="1" max="1" width="4.140625" customWidth="1"/>
    <col min="2" max="2" width="8.140625" customWidth="1"/>
    <col min="3" max="13" width="7.5" customWidth="1"/>
  </cols>
  <sheetData>
    <row r="5" spans="2:13" x14ac:dyDescent="0.55000000000000004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55000000000000004">
      <c r="B6" s="11" t="s">
        <v>10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55000000000000004">
      <c r="B7" s="11" t="s">
        <v>43</v>
      </c>
      <c r="C7" s="1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55000000000000004">
      <c r="B8" s="11" t="s">
        <v>45</v>
      </c>
      <c r="C8" s="1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55000000000000004">
      <c r="B9" s="11" t="s">
        <v>46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55000000000000004">
      <c r="B10" s="11" t="s">
        <v>47</v>
      </c>
      <c r="C10" s="1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55000000000000004">
      <c r="B11" s="11" t="s">
        <v>48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55000000000000004">
      <c r="B12" s="11" t="s">
        <v>14</v>
      </c>
      <c r="C12" s="1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55000000000000004">
      <c r="B13" s="11" t="s">
        <v>18</v>
      </c>
      <c r="C13" s="1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55000000000000004">
      <c r="B14" s="11" t="s">
        <v>36</v>
      </c>
      <c r="C14" s="1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55000000000000004">
      <c r="B15" s="11" t="s">
        <v>37</v>
      </c>
      <c r="C15" s="1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55000000000000004">
      <c r="B16" s="11" t="s">
        <v>38</v>
      </c>
      <c r="C16" s="1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55000000000000004">
      <c r="B17" s="11" t="s">
        <v>39</v>
      </c>
      <c r="C17" s="1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55000000000000004">
      <c r="B18" s="11" t="s">
        <v>40</v>
      </c>
      <c r="C18" s="1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55000000000000004">
      <c r="B19" s="11" t="s">
        <v>41</v>
      </c>
      <c r="C19" s="1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55000000000000004">
      <c r="B20" s="11" t="s">
        <v>42</v>
      </c>
      <c r="C20" s="1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55000000000000004">
      <c r="B21" s="11" t="s">
        <v>49</v>
      </c>
      <c r="C21" s="1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55000000000000004">
      <c r="B22" s="11" t="s">
        <v>23</v>
      </c>
      <c r="C22" s="1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55000000000000004">
      <c r="B23" s="11" t="s">
        <v>24</v>
      </c>
      <c r="C23" s="1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전용">
                <anchor moveWithCells="1" sizeWithCells="1">
                  <from>
                    <xdr:col>0</xdr:col>
                    <xdr:colOff>315686</xdr:colOff>
                    <xdr:row>0</xdr:row>
                    <xdr:rowOff>223157</xdr:rowOff>
                  </from>
                  <to>
                    <xdr:col>3</xdr:col>
                    <xdr:colOff>201386</xdr:colOff>
                    <xdr:row>3</xdr:row>
                    <xdr:rowOff>92529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163286</xdr:colOff>
                    <xdr:row>3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7.600000000000001" x14ac:dyDescent="0.55000000000000004"/>
  <cols>
    <col min="1" max="1" width="3.640625" customWidth="1"/>
    <col min="4" max="4" width="13.7109375" customWidth="1"/>
    <col min="9" max="9" width="13" bestFit="1" customWidth="1"/>
  </cols>
  <sheetData>
    <row r="1" spans="2:9" x14ac:dyDescent="0.55000000000000004">
      <c r="B1" s="2"/>
      <c r="C1" s="2"/>
    </row>
    <row r="2" spans="2:9" x14ac:dyDescent="0.55000000000000004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55000000000000004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55000000000000004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55000000000000004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55000000000000004">
      <c r="B6" s="2"/>
      <c r="C6" s="2"/>
      <c r="I6" s="1" t="s">
        <v>4</v>
      </c>
    </row>
    <row r="7" spans="2:9" x14ac:dyDescent="0.55000000000000004">
      <c r="B7" s="2"/>
      <c r="C7" s="2"/>
      <c r="I7" t="s">
        <v>27</v>
      </c>
    </row>
    <row r="8" spans="2:9" x14ac:dyDescent="0.55000000000000004">
      <c r="B8" s="2"/>
      <c r="C8" s="2"/>
      <c r="I8" t="s">
        <v>33</v>
      </c>
    </row>
    <row r="9" spans="2:9" x14ac:dyDescent="0.55000000000000004">
      <c r="B9" s="2"/>
      <c r="C9" s="2"/>
      <c r="I9" t="s">
        <v>15</v>
      </c>
    </row>
    <row r="10" spans="2:9" x14ac:dyDescent="0.55000000000000004">
      <c r="B10" s="2"/>
      <c r="C10" s="2"/>
      <c r="I10" t="s">
        <v>11</v>
      </c>
    </row>
    <row r="11" spans="2:9" x14ac:dyDescent="0.55000000000000004">
      <c r="B11" s="2"/>
      <c r="C11" s="2"/>
      <c r="I11" t="s">
        <v>30</v>
      </c>
    </row>
    <row r="12" spans="2:9" x14ac:dyDescent="0.55000000000000004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658586</xdr:colOff>
                <xdr:row>2</xdr:row>
                <xdr:rowOff>206829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jhytr03@naver.com</cp:lastModifiedBy>
  <cp:lastPrinted>2026-03-21T13:47:50Z</cp:lastPrinted>
  <dcterms:created xsi:type="dcterms:W3CDTF">2023-05-11T11:36:41Z</dcterms:created>
  <dcterms:modified xsi:type="dcterms:W3CDTF">2026-03-21T14:34:29Z</dcterms:modified>
</cp:coreProperties>
</file>