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ITQ\"/>
    </mc:Choice>
  </mc:AlternateContent>
  <bookViews>
    <workbookView xWindow="0" yWindow="0" windowWidth="38400" windowHeight="12255"/>
  </bookViews>
  <sheets>
    <sheet name="제1작업" sheetId="1" r:id="rId1"/>
    <sheet name="제2작업" sheetId="2" r:id="rId2"/>
    <sheet name="제3작업" sheetId="3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평점">제1작업!$F$5:$F$12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J6" i="1"/>
  <c r="J7" i="1"/>
  <c r="J8" i="1"/>
  <c r="J9" i="1"/>
  <c r="J10" i="1"/>
  <c r="J11" i="1"/>
  <c r="J12" i="1"/>
  <c r="J5" i="1"/>
  <c r="I6" i="1"/>
  <c r="I5" i="1"/>
  <c r="F15" i="3"/>
  <c r="F10" i="3"/>
  <c r="F17" i="3" s="1"/>
  <c r="F6" i="3"/>
  <c r="C16" i="3"/>
  <c r="C11" i="3"/>
  <c r="C18" i="3" s="1"/>
  <c r="C7" i="3"/>
  <c r="H11" i="2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<sst xmlns="http://schemas.openxmlformats.org/spreadsheetml/2006/main" count="126" uniqueCount="43">
  <si>
    <t>상품코드</t>
    <phoneticPr fontId="1" type="noConversion"/>
  </si>
  <si>
    <t>125-PT</t>
    <phoneticPr fontId="1" type="noConversion"/>
  </si>
  <si>
    <t>602-QC</t>
    <phoneticPr fontId="1" type="noConversion"/>
  </si>
  <si>
    <t>665-JC</t>
    <phoneticPr fontId="1" type="noConversion"/>
  </si>
  <si>
    <t>401-UC</t>
    <phoneticPr fontId="1" type="noConversion"/>
  </si>
  <si>
    <t>501-QC</t>
    <phoneticPr fontId="1" type="noConversion"/>
  </si>
  <si>
    <t>602-PV</t>
    <phoneticPr fontId="1" type="noConversion"/>
  </si>
  <si>
    <t>301-VR</t>
    <phoneticPr fontId="1" type="noConversion"/>
  </si>
  <si>
    <t>상품명</t>
    <phoneticPr fontId="1" type="noConversion"/>
  </si>
  <si>
    <t>505-WP</t>
    <phoneticPr fontId="1" type="noConversion"/>
  </si>
  <si>
    <t>이엠듀 QC30C</t>
    <phoneticPr fontId="1" type="noConversion"/>
  </si>
  <si>
    <t>글로벌텐교 TK</t>
    <phoneticPr fontId="1" type="noConversion"/>
  </si>
  <si>
    <t>이지넷 NEXT62</t>
    <phoneticPr fontId="1" type="noConversion"/>
  </si>
  <si>
    <t>큐브몬 C타입</t>
    <phoneticPr fontId="1" type="noConversion"/>
  </si>
  <si>
    <t>알로멀티 UC401</t>
    <phoneticPr fontId="1" type="noConversion"/>
  </si>
  <si>
    <t>대쉬크랩</t>
    <phoneticPr fontId="1" type="noConversion"/>
  </si>
  <si>
    <t>주파집 CAR3</t>
    <phoneticPr fontId="1" type="noConversion"/>
  </si>
  <si>
    <t>파워스테이션 V2</t>
    <phoneticPr fontId="1" type="noConversion"/>
  </si>
  <si>
    <t>차량용</t>
    <phoneticPr fontId="1" type="noConversion"/>
  </si>
  <si>
    <t>퀵차지 3.0</t>
    <phoneticPr fontId="1" type="noConversion"/>
  </si>
  <si>
    <t>초고속</t>
    <phoneticPr fontId="1" type="noConversion"/>
  </si>
  <si>
    <t>분류</t>
    <phoneticPr fontId="1" type="noConversion"/>
  </si>
  <si>
    <t>리뷰</t>
    <phoneticPr fontId="1" type="noConversion"/>
  </si>
  <si>
    <t>사용자
총 평점</t>
    <phoneticPr fontId="1" type="noConversion"/>
  </si>
  <si>
    <t>가격
(단위:원)</t>
    <phoneticPr fontId="1" type="noConversion"/>
  </si>
  <si>
    <t>출시일</t>
    <phoneticPr fontId="1" type="noConversion"/>
  </si>
  <si>
    <t>순위</t>
    <phoneticPr fontId="1" type="noConversion"/>
  </si>
  <si>
    <t>비고</t>
    <phoneticPr fontId="1" type="noConversion"/>
  </si>
  <si>
    <t>차량용을 제외한 제품의 평균 리뷰</t>
    <phoneticPr fontId="1" type="noConversion"/>
  </si>
  <si>
    <t>두 번째로 높은 사용자 총 평점</t>
    <phoneticPr fontId="1" type="noConversion"/>
  </si>
  <si>
    <t>퀵차지 3.0평균 가격(단위:원)</t>
    <phoneticPr fontId="1" type="noConversion"/>
  </si>
  <si>
    <t>이엠듀 QC30C</t>
  </si>
  <si>
    <t>가격(당위:원)의 전체 평균</t>
    <phoneticPr fontId="1" type="noConversion"/>
  </si>
  <si>
    <t>&gt;=1500</t>
    <phoneticPr fontId="1" type="noConversion"/>
  </si>
  <si>
    <t>&gt;=2019-01-01</t>
    <phoneticPr fontId="1" type="noConversion"/>
  </si>
  <si>
    <t>퀵차지 3.0 개수</t>
  </si>
  <si>
    <t>초고속 개수</t>
  </si>
  <si>
    <t>차량용 개수</t>
  </si>
  <si>
    <t>전체 개수</t>
  </si>
  <si>
    <t>퀵차지 3.0 최대값</t>
  </si>
  <si>
    <t>초고속 최대값</t>
  </si>
  <si>
    <t>차량용 최대값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</si>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</sst>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&quot;명&quot;"/>
    <numFmt numFmtId="177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4" fontId="2" fillId="0" borderId="8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/>
              <a:t>퀵차지 </a:t>
            </a:r>
            <a:r>
              <a:rPr lang="en-US" altLang="ko-KR" sz="2000"/>
              <a:t>3.0 </a:t>
            </a:r>
            <a:r>
              <a:rPr lang="ko-KR" altLang="en-US" sz="2000"/>
              <a:t>및 차량용 충전기 현황</a:t>
            </a:r>
            <a:endParaRPr lang="ko-KR" sz="2000"/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가격(단위:원)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D36-4C44-93B5-3C39D735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(제1작업!$C$5,제1작업!$C$7:$C$8,제1작업!$C$10:$C$12)</c:f>
              <c:strCache>
                <c:ptCount val="6"/>
                <c:pt idx="0">
                  <c:v>이엠듀 QC30C</c:v>
                </c:pt>
                <c:pt idx="1">
                  <c:v>이지넷 NEXT62</c:v>
                </c:pt>
                <c:pt idx="2">
                  <c:v>큐브몬 C타입</c:v>
                </c:pt>
                <c:pt idx="3">
                  <c:v>대쉬크랩</c:v>
                </c:pt>
                <c:pt idx="4">
                  <c:v>파워스테이션 V2</c:v>
                </c:pt>
                <c:pt idx="5">
                  <c:v>주파집 CAR3</c:v>
                </c:pt>
              </c:strCache>
            </c:strRef>
          </c:cat>
          <c:val>
            <c:numRef>
              <c:f>(제1작업!$G$5,제1작업!$G$7:$G$8,제1작업!$G$10:$G$12)</c:f>
              <c:numCache>
                <c:formatCode>_(* #,##0_);_(* \(#,##0\);_(* "-"_);_(@_)</c:formatCode>
                <c:ptCount val="6"/>
                <c:pt idx="0">
                  <c:v>18300</c:v>
                </c:pt>
                <c:pt idx="1">
                  <c:v>19330</c:v>
                </c:pt>
                <c:pt idx="2">
                  <c:v>23600</c:v>
                </c:pt>
                <c:pt idx="3">
                  <c:v>19800</c:v>
                </c:pt>
                <c:pt idx="4">
                  <c:v>89900</c:v>
                </c:pt>
                <c:pt idx="5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36-4C44-93B5-3C39D735A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138048"/>
        <c:axId val="349137632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리뷰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(제1작업!$C$5,제1작업!$C$7:$C$8,제1작업!$C$10:$C$12)</c:f>
              <c:strCache>
                <c:ptCount val="6"/>
                <c:pt idx="0">
                  <c:v>이엠듀 QC30C</c:v>
                </c:pt>
                <c:pt idx="1">
                  <c:v>이지넷 NEXT62</c:v>
                </c:pt>
                <c:pt idx="2">
                  <c:v>큐브몬 C타입</c:v>
                </c:pt>
                <c:pt idx="3">
                  <c:v>대쉬크랩</c:v>
                </c:pt>
                <c:pt idx="4">
                  <c:v>파워스테이션 V2</c:v>
                </c:pt>
                <c:pt idx="5">
                  <c:v>주파집 CAR3</c:v>
                </c:pt>
              </c:strCache>
            </c:strRef>
          </c:cat>
          <c:val>
            <c:numRef>
              <c:f>(제1작업!$E$5,제1작업!$E$7:$E$8,제1작업!$E$10:$E$12)</c:f>
              <c:numCache>
                <c:formatCode>#,##0"명"</c:formatCode>
                <c:ptCount val="6"/>
                <c:pt idx="0">
                  <c:v>1128</c:v>
                </c:pt>
                <c:pt idx="1">
                  <c:v>1910</c:v>
                </c:pt>
                <c:pt idx="2">
                  <c:v>60</c:v>
                </c:pt>
                <c:pt idx="3">
                  <c:v>1415</c:v>
                </c:pt>
                <c:pt idx="4">
                  <c:v>1049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6-4C44-93B5-3C39D735A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240704"/>
        <c:axId val="299241120"/>
      </c:lineChart>
      <c:catAx>
        <c:axId val="3491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49137632"/>
        <c:crosses val="autoZero"/>
        <c:auto val="1"/>
        <c:lblAlgn val="ctr"/>
        <c:lblOffset val="100"/>
        <c:noMultiLvlLbl val="0"/>
      </c:catAx>
      <c:valAx>
        <c:axId val="34913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49138048"/>
        <c:crosses val="autoZero"/>
        <c:crossBetween val="between"/>
      </c:valAx>
      <c:valAx>
        <c:axId val="299241120"/>
        <c:scaling>
          <c:orientation val="minMax"/>
          <c:max val="2400"/>
        </c:scaling>
        <c:delete val="0"/>
        <c:axPos val="r"/>
        <c:numFmt formatCode="#,##0&quot;명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99240704"/>
        <c:crosses val="max"/>
        <c:crossBetween val="between"/>
        <c:majorUnit val="600"/>
      </c:valAx>
      <c:catAx>
        <c:axId val="29924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9241120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</xdr:colOff>
      <xdr:row>0</xdr:row>
      <xdr:rowOff>54428</xdr:rowOff>
    </xdr:from>
    <xdr:to>
      <xdr:col>6</xdr:col>
      <xdr:colOff>449035</xdr:colOff>
      <xdr:row>2</xdr:row>
      <xdr:rowOff>170089</xdr:rowOff>
    </xdr:to>
    <xdr:sp macro="" textlink="">
      <xdr:nvSpPr>
        <xdr:cNvPr id="2" name="평행 사변형 1"/>
        <xdr:cNvSpPr/>
      </xdr:nvSpPr>
      <xdr:spPr>
        <a:xfrm>
          <a:off x="142874" y="54428"/>
          <a:ext cx="4497161" cy="605518"/>
        </a:xfrm>
        <a:prstGeom prst="parallelogram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2400" b="1">
              <a:solidFill>
                <a:schemeClr val="tx1"/>
              </a:solidFill>
              <a:effectLst/>
              <a:latin typeface="굴림" panose="020B0600000101010101" pitchFamily="50" charset="-127"/>
              <a:ea typeface="굴림" panose="020B0600000101010101" pitchFamily="50" charset="-127"/>
            </a:rPr>
            <a:t>멀티 충전기 판매 현황</a:t>
          </a:r>
        </a:p>
      </xdr:txBody>
    </xdr:sp>
    <xdr:clientData/>
  </xdr:twoCellAnchor>
  <xdr:twoCellAnchor editAs="oneCell">
    <xdr:from>
      <xdr:col>6</xdr:col>
      <xdr:colOff>523875</xdr:colOff>
      <xdr:row>0</xdr:row>
      <xdr:rowOff>136071</xdr:rowOff>
    </xdr:from>
    <xdr:to>
      <xdr:col>9</xdr:col>
      <xdr:colOff>495299</xdr:colOff>
      <xdr:row>2</xdr:row>
      <xdr:rowOff>164646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36071"/>
          <a:ext cx="2420710" cy="518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0.51258</cdr:x>
      <cdr:y>0.15019</cdr:y>
    </cdr:from>
    <cdr:to>
      <cdr:x>0.63171</cdr:x>
      <cdr:y>0.20668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4770307" y="913463"/>
          <a:ext cx="1108648" cy="343525"/>
        </a:xfrm>
        <a:prstGeom xmlns:a="http://schemas.openxmlformats.org/drawingml/2006/main" prst="wedgeRoundRectCallout">
          <a:avLst>
            <a:gd name="adj1" fmla="val 77054"/>
            <a:gd name="adj2" fmla="val -10227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가격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140" zoomScaleNormal="140" workbookViewId="0">
      <selection activeCell="K24" sqref="K24"/>
    </sheetView>
  </sheetViews>
  <sheetFormatPr defaultRowHeight="13.5" x14ac:dyDescent="0.3"/>
  <cols>
    <col min="1" max="1" width="1.625" style="1" customWidth="1"/>
    <col min="2" max="2" width="9" style="1"/>
    <col min="3" max="3" width="16" style="1" bestFit="1" customWidth="1"/>
    <col min="4" max="4" width="10.375" style="1" bestFit="1" customWidth="1"/>
    <col min="5" max="7" width="9" style="1"/>
    <col min="8" max="8" width="14.125" style="1" bestFit="1" customWidth="1"/>
    <col min="9" max="9" width="9" style="1"/>
    <col min="10" max="10" width="11.625" style="1" bestFit="1" customWidth="1"/>
    <col min="11" max="11" width="9" style="1"/>
    <col min="12" max="12" width="4.625" style="1" customWidth="1"/>
    <col min="13" max="16384" width="9" style="1"/>
  </cols>
  <sheetData>
    <row r="1" spans="2:10" ht="20.100000000000001" customHeight="1" x14ac:dyDescent="0.3"/>
    <row r="2" spans="2:10" ht="20.100000000000001" customHeight="1" x14ac:dyDescent="0.3"/>
    <row r="3" spans="2:10" ht="20.100000000000001" customHeight="1" thickBot="1" x14ac:dyDescent="0.35"/>
    <row r="4" spans="2:10" ht="27" x14ac:dyDescent="0.3">
      <c r="B4" s="21" t="s">
        <v>0</v>
      </c>
      <c r="C4" s="22" t="s">
        <v>8</v>
      </c>
      <c r="D4" s="22" t="s">
        <v>21</v>
      </c>
      <c r="E4" s="22" t="s">
        <v>22</v>
      </c>
      <c r="F4" s="23" t="s">
        <v>23</v>
      </c>
      <c r="G4" s="23" t="s">
        <v>24</v>
      </c>
      <c r="H4" s="22" t="s">
        <v>25</v>
      </c>
      <c r="I4" s="22" t="s">
        <v>26</v>
      </c>
      <c r="J4" s="24" t="s">
        <v>27</v>
      </c>
    </row>
    <row r="5" spans="2:10" x14ac:dyDescent="0.3">
      <c r="B5" s="6" t="s">
        <v>1</v>
      </c>
      <c r="C5" s="2" t="s">
        <v>10</v>
      </c>
      <c r="D5" s="2" t="s">
        <v>19</v>
      </c>
      <c r="E5" s="26">
        <v>1128</v>
      </c>
      <c r="F5" s="28">
        <v>4.7</v>
      </c>
      <c r="G5" s="48">
        <v>18300</v>
      </c>
      <c r="H5" s="3">
        <v>43191</v>
      </c>
      <c r="I5" s="2" t="str">
        <f>_xlfn.RANK.EQ(G5,$G$5:$G$12,1)&amp;"위"</f>
        <v>4위</v>
      </c>
      <c r="J5" s="7" t="str">
        <f>IF(RIGHT(B5,1)="C","C타입",IF(RIGHT(B5,1)="P","P타입",""))</f>
        <v/>
      </c>
    </row>
    <row r="6" spans="2:10" ht="13.5" customHeight="1" x14ac:dyDescent="0.3">
      <c r="B6" s="6" t="s">
        <v>9</v>
      </c>
      <c r="C6" s="2" t="s">
        <v>11</v>
      </c>
      <c r="D6" s="2" t="s">
        <v>20</v>
      </c>
      <c r="E6" s="26">
        <v>279</v>
      </c>
      <c r="F6" s="28">
        <v>4.9000000000000004</v>
      </c>
      <c r="G6" s="48">
        <v>13900</v>
      </c>
      <c r="H6" s="3">
        <v>43647</v>
      </c>
      <c r="I6" s="2" t="str">
        <f>_xlfn.RANK.EQ(G6,$G$5:$G$12,1)&amp;"위"</f>
        <v>2위</v>
      </c>
      <c r="J6" s="7" t="str">
        <f t="shared" ref="J6:J12" si="0">IF(RIGHT(B6,1)="C","C타입",IF(RIGHT(B6,1)="P","P타입",""))</f>
        <v>P타입</v>
      </c>
    </row>
    <row r="7" spans="2:10" x14ac:dyDescent="0.3">
      <c r="B7" s="6" t="s">
        <v>2</v>
      </c>
      <c r="C7" s="2" t="s">
        <v>12</v>
      </c>
      <c r="D7" s="2" t="s">
        <v>19</v>
      </c>
      <c r="E7" s="26">
        <v>1910</v>
      </c>
      <c r="F7" s="28">
        <v>4.5999999999999996</v>
      </c>
      <c r="G7" s="48">
        <v>19330</v>
      </c>
      <c r="H7" s="3">
        <v>43256</v>
      </c>
      <c r="I7" s="2" t="str">
        <f t="shared" ref="I6:I12" si="1">_xlfn.RANK.EQ(G7,$G$5:$G$12,1)&amp;"위"</f>
        <v>5위</v>
      </c>
      <c r="J7" s="7" t="str">
        <f t="shared" si="0"/>
        <v>C타입</v>
      </c>
    </row>
    <row r="8" spans="2:10" x14ac:dyDescent="0.3">
      <c r="B8" s="6" t="s">
        <v>3</v>
      </c>
      <c r="C8" s="2" t="s">
        <v>13</v>
      </c>
      <c r="D8" s="2" t="s">
        <v>18</v>
      </c>
      <c r="E8" s="26">
        <v>60</v>
      </c>
      <c r="F8" s="28">
        <v>4.8</v>
      </c>
      <c r="G8" s="48">
        <v>23600</v>
      </c>
      <c r="H8" s="3">
        <v>43891</v>
      </c>
      <c r="I8" s="2" t="str">
        <f t="shared" si="1"/>
        <v>7위</v>
      </c>
      <c r="J8" s="7" t="str">
        <f t="shared" si="0"/>
        <v>C타입</v>
      </c>
    </row>
    <row r="9" spans="2:10" x14ac:dyDescent="0.3">
      <c r="B9" s="6" t="s">
        <v>4</v>
      </c>
      <c r="C9" s="2" t="s">
        <v>14</v>
      </c>
      <c r="D9" s="2" t="s">
        <v>20</v>
      </c>
      <c r="E9" s="26">
        <v>1114</v>
      </c>
      <c r="F9" s="28">
        <v>4.5</v>
      </c>
      <c r="G9" s="48">
        <v>14900</v>
      </c>
      <c r="H9" s="3">
        <v>43343</v>
      </c>
      <c r="I9" s="2" t="str">
        <f t="shared" si="1"/>
        <v>3위</v>
      </c>
      <c r="J9" s="7" t="str">
        <f t="shared" si="0"/>
        <v>C타입</v>
      </c>
    </row>
    <row r="10" spans="2:10" x14ac:dyDescent="0.3">
      <c r="B10" s="6" t="s">
        <v>5</v>
      </c>
      <c r="C10" s="2" t="s">
        <v>15</v>
      </c>
      <c r="D10" s="2" t="s">
        <v>18</v>
      </c>
      <c r="E10" s="26">
        <v>1415</v>
      </c>
      <c r="F10" s="28">
        <v>4.3</v>
      </c>
      <c r="G10" s="48">
        <v>19800</v>
      </c>
      <c r="H10" s="3">
        <v>43321</v>
      </c>
      <c r="I10" s="2" t="str">
        <f t="shared" si="1"/>
        <v>6위</v>
      </c>
      <c r="J10" s="7" t="str">
        <f t="shared" si="0"/>
        <v>C타입</v>
      </c>
    </row>
    <row r="11" spans="2:10" x14ac:dyDescent="0.3">
      <c r="B11" s="6" t="s">
        <v>6</v>
      </c>
      <c r="C11" s="2" t="s">
        <v>17</v>
      </c>
      <c r="D11" s="2" t="s">
        <v>19</v>
      </c>
      <c r="E11" s="26">
        <v>1049</v>
      </c>
      <c r="F11" s="28">
        <v>3.8</v>
      </c>
      <c r="G11" s="48">
        <v>89900</v>
      </c>
      <c r="H11" s="3">
        <v>43313</v>
      </c>
      <c r="I11" s="2" t="str">
        <f t="shared" si="1"/>
        <v>8위</v>
      </c>
      <c r="J11" s="7" t="str">
        <f t="shared" si="0"/>
        <v/>
      </c>
    </row>
    <row r="12" spans="2:10" ht="14.25" thickBot="1" x14ac:dyDescent="0.35">
      <c r="B12" s="9" t="s">
        <v>7</v>
      </c>
      <c r="C12" s="10" t="s">
        <v>16</v>
      </c>
      <c r="D12" s="10" t="s">
        <v>18</v>
      </c>
      <c r="E12" s="27">
        <v>59</v>
      </c>
      <c r="F12" s="29">
        <v>4.5999999999999996</v>
      </c>
      <c r="G12" s="49">
        <v>13800</v>
      </c>
      <c r="H12" s="11">
        <v>43795</v>
      </c>
      <c r="I12" s="2" t="str">
        <f t="shared" si="1"/>
        <v>1위</v>
      </c>
      <c r="J12" s="7" t="str">
        <f t="shared" si="0"/>
        <v/>
      </c>
    </row>
    <row r="13" spans="2:10" ht="16.5" customHeight="1" x14ac:dyDescent="0.3">
      <c r="B13" s="12" t="s">
        <v>28</v>
      </c>
      <c r="C13" s="13"/>
      <c r="D13" s="14"/>
      <c r="E13" s="4"/>
      <c r="F13" s="19"/>
      <c r="G13" s="18" t="s">
        <v>30</v>
      </c>
      <c r="H13" s="13"/>
      <c r="I13" s="14"/>
      <c r="J13" s="5">
        <f>DAVERAGE(B4:G12,6,D4:D5)</f>
        <v>42510</v>
      </c>
    </row>
    <row r="14" spans="2:10" ht="17.25" customHeight="1" thickBot="1" x14ac:dyDescent="0.35">
      <c r="B14" s="15" t="s">
        <v>29</v>
      </c>
      <c r="C14" s="16"/>
      <c r="D14" s="17"/>
      <c r="E14" s="8">
        <f>LARGE(평점,2)</f>
        <v>4.8</v>
      </c>
      <c r="F14" s="20"/>
      <c r="G14" s="25" t="s">
        <v>8</v>
      </c>
      <c r="H14" s="8" t="s">
        <v>31</v>
      </c>
      <c r="I14" s="25" t="s">
        <v>25</v>
      </c>
      <c r="J14" s="42">
        <f>VLOOKUP(H14,C5:H12,6,0)</f>
        <v>43191</v>
      </c>
    </row>
  </sheetData>
  <mergeCells count="4">
    <mergeCell ref="B13:D13"/>
    <mergeCell ref="B14:D14"/>
    <mergeCell ref="F13:F14"/>
    <mergeCell ref="G13:I13"/>
  </mergeCells>
  <phoneticPr fontId="1" type="noConversion"/>
  <dataValidations count="2">
    <dataValidation type="custom" allowBlank="1" showInputMessage="1" showErrorMessage="1" sqref="C5:C12">
      <formula1>H14</formula1>
    </dataValidation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J18" sqref="J18"/>
    </sheetView>
  </sheetViews>
  <sheetFormatPr defaultRowHeight="16.5" x14ac:dyDescent="0.3"/>
  <cols>
    <col min="1" max="1" width="1.625" customWidth="1"/>
    <col min="3" max="3" width="16" bestFit="1" customWidth="1"/>
    <col min="4" max="4" width="10.375" bestFit="1" customWidth="1"/>
    <col min="8" max="8" width="14.125" bestFit="1" customWidth="1"/>
  </cols>
  <sheetData>
    <row r="1" spans="2:8" ht="17.25" thickBot="1" x14ac:dyDescent="0.35"/>
    <row r="2" spans="2:8" ht="27" x14ac:dyDescent="0.3">
      <c r="B2" s="21" t="s">
        <v>0</v>
      </c>
      <c r="C2" s="22" t="s">
        <v>8</v>
      </c>
      <c r="D2" s="22" t="s">
        <v>21</v>
      </c>
      <c r="E2" s="22" t="s">
        <v>22</v>
      </c>
      <c r="F2" s="23" t="s">
        <v>23</v>
      </c>
      <c r="G2" s="23" t="s">
        <v>24</v>
      </c>
      <c r="H2" s="24" t="s">
        <v>25</v>
      </c>
    </row>
    <row r="3" spans="2:8" x14ac:dyDescent="0.3">
      <c r="B3" s="6" t="s">
        <v>1</v>
      </c>
      <c r="C3" s="2" t="s">
        <v>10</v>
      </c>
      <c r="D3" s="2" t="s">
        <v>19</v>
      </c>
      <c r="E3" s="26">
        <v>1128</v>
      </c>
      <c r="F3" s="28">
        <v>4.7</v>
      </c>
      <c r="G3" s="30">
        <v>17570</v>
      </c>
      <c r="H3" s="37">
        <v>43191</v>
      </c>
    </row>
    <row r="4" spans="2:8" x14ac:dyDescent="0.3">
      <c r="B4" s="6" t="s">
        <v>9</v>
      </c>
      <c r="C4" s="2" t="s">
        <v>11</v>
      </c>
      <c r="D4" s="2" t="s">
        <v>20</v>
      </c>
      <c r="E4" s="26">
        <v>279</v>
      </c>
      <c r="F4" s="28">
        <v>4.9000000000000004</v>
      </c>
      <c r="G4" s="30">
        <v>13900</v>
      </c>
      <c r="H4" s="37">
        <v>43647</v>
      </c>
    </row>
    <row r="5" spans="2:8" x14ac:dyDescent="0.3">
      <c r="B5" s="6" t="s">
        <v>2</v>
      </c>
      <c r="C5" s="2" t="s">
        <v>12</v>
      </c>
      <c r="D5" s="2" t="s">
        <v>19</v>
      </c>
      <c r="E5" s="26">
        <v>1910</v>
      </c>
      <c r="F5" s="28">
        <v>4.5999999999999996</v>
      </c>
      <c r="G5" s="30">
        <v>19330</v>
      </c>
      <c r="H5" s="37">
        <v>43256</v>
      </c>
    </row>
    <row r="6" spans="2:8" x14ac:dyDescent="0.3">
      <c r="B6" s="6" t="s">
        <v>3</v>
      </c>
      <c r="C6" s="2" t="s">
        <v>13</v>
      </c>
      <c r="D6" s="2" t="s">
        <v>18</v>
      </c>
      <c r="E6" s="26">
        <v>60</v>
      </c>
      <c r="F6" s="28">
        <v>4.8</v>
      </c>
      <c r="G6" s="30">
        <v>23600</v>
      </c>
      <c r="H6" s="37">
        <v>43891</v>
      </c>
    </row>
    <row r="7" spans="2:8" x14ac:dyDescent="0.3">
      <c r="B7" s="6" t="s">
        <v>4</v>
      </c>
      <c r="C7" s="2" t="s">
        <v>14</v>
      </c>
      <c r="D7" s="2" t="s">
        <v>20</v>
      </c>
      <c r="E7" s="26">
        <v>1114</v>
      </c>
      <c r="F7" s="28">
        <v>4.5</v>
      </c>
      <c r="G7" s="30">
        <v>14900</v>
      </c>
      <c r="H7" s="37">
        <v>43343</v>
      </c>
    </row>
    <row r="8" spans="2:8" x14ac:dyDescent="0.3">
      <c r="B8" s="6" t="s">
        <v>5</v>
      </c>
      <c r="C8" s="2" t="s">
        <v>15</v>
      </c>
      <c r="D8" s="2" t="s">
        <v>18</v>
      </c>
      <c r="E8" s="26">
        <v>1415</v>
      </c>
      <c r="F8" s="28">
        <v>4.3</v>
      </c>
      <c r="G8" s="30">
        <v>19800</v>
      </c>
      <c r="H8" s="37">
        <v>43321</v>
      </c>
    </row>
    <row r="9" spans="2:8" x14ac:dyDescent="0.3">
      <c r="B9" s="6" t="s">
        <v>6</v>
      </c>
      <c r="C9" s="2" t="s">
        <v>17</v>
      </c>
      <c r="D9" s="2" t="s">
        <v>19</v>
      </c>
      <c r="E9" s="26">
        <v>1049</v>
      </c>
      <c r="F9" s="28">
        <v>3.8</v>
      </c>
      <c r="G9" s="30">
        <v>89900</v>
      </c>
      <c r="H9" s="37">
        <v>43313</v>
      </c>
    </row>
    <row r="10" spans="2:8" ht="17.25" thickBot="1" x14ac:dyDescent="0.35">
      <c r="B10" s="38" t="s">
        <v>7</v>
      </c>
      <c r="C10" s="8" t="s">
        <v>16</v>
      </c>
      <c r="D10" s="8" t="s">
        <v>18</v>
      </c>
      <c r="E10" s="39">
        <v>59</v>
      </c>
      <c r="F10" s="40">
        <v>4.5999999999999996</v>
      </c>
      <c r="G10" s="41">
        <v>13800</v>
      </c>
      <c r="H10" s="42">
        <v>43795</v>
      </c>
    </row>
    <row r="11" spans="2:8" x14ac:dyDescent="0.3">
      <c r="B11" s="43" t="s">
        <v>32</v>
      </c>
      <c r="C11" s="43"/>
      <c r="D11" s="43"/>
      <c r="E11" s="43"/>
      <c r="F11" s="43"/>
      <c r="G11" s="43"/>
      <c r="H11" s="44">
        <f>AVERAGE(G3:G10)</f>
        <v>26600</v>
      </c>
    </row>
    <row r="14" spans="2:8" x14ac:dyDescent="0.3">
      <c r="B14" t="s">
        <v>22</v>
      </c>
      <c r="C14" t="s">
        <v>25</v>
      </c>
    </row>
    <row r="15" spans="2:8" x14ac:dyDescent="0.3">
      <c r="B15" t="s">
        <v>33</v>
      </c>
    </row>
    <row r="16" spans="2:8" x14ac:dyDescent="0.3">
      <c r="C16" s="45" t="s">
        <v>34</v>
      </c>
    </row>
    <row r="17" spans="2:5" ht="17.25" thickBot="1" x14ac:dyDescent="0.35"/>
    <row r="18" spans="2:5" ht="27" x14ac:dyDescent="0.3">
      <c r="B18" s="21" t="s">
        <v>0</v>
      </c>
      <c r="C18" s="22" t="s">
        <v>8</v>
      </c>
      <c r="D18" s="22" t="s">
        <v>22</v>
      </c>
      <c r="E18" s="23" t="s">
        <v>23</v>
      </c>
    </row>
    <row r="19" spans="2:5" x14ac:dyDescent="0.3">
      <c r="B19" s="6" t="s">
        <v>9</v>
      </c>
      <c r="C19" s="2" t="s">
        <v>11</v>
      </c>
      <c r="D19" s="26">
        <v>279</v>
      </c>
      <c r="E19" s="28">
        <v>4.9000000000000004</v>
      </c>
    </row>
    <row r="20" spans="2:5" x14ac:dyDescent="0.3">
      <c r="B20" s="6" t="s">
        <v>2</v>
      </c>
      <c r="C20" s="2" t="s">
        <v>12</v>
      </c>
      <c r="D20" s="26">
        <v>1910</v>
      </c>
      <c r="E20" s="28">
        <v>4.5999999999999996</v>
      </c>
    </row>
    <row r="21" spans="2:5" x14ac:dyDescent="0.3">
      <c r="B21" s="6" t="s">
        <v>3</v>
      </c>
      <c r="C21" s="2" t="s">
        <v>13</v>
      </c>
      <c r="D21" s="26">
        <v>60</v>
      </c>
      <c r="E21" s="28">
        <v>4.8</v>
      </c>
    </row>
    <row r="22" spans="2:5" ht="17.25" thickBot="1" x14ac:dyDescent="0.35">
      <c r="B22" s="38" t="s">
        <v>7</v>
      </c>
      <c r="C22" s="8" t="s">
        <v>16</v>
      </c>
      <c r="D22" s="39">
        <v>59</v>
      </c>
      <c r="E22" s="40">
        <v>4.5999999999999996</v>
      </c>
    </row>
  </sheetData>
  <mergeCells count="1">
    <mergeCell ref="B11:G11"/>
  </mergeCells>
  <phoneticPr fontId="1" type="noConversion"/>
  <dataValidations count="1">
    <dataValidation type="custom" allowBlank="1" showInputMessage="1" showErrorMessage="1" sqref="C3:C10">
      <formula1>H12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M21" sqref="M21"/>
    </sheetView>
  </sheetViews>
  <sheetFormatPr defaultRowHeight="16.5" x14ac:dyDescent="0.3"/>
  <cols>
    <col min="1" max="1" width="1.625" customWidth="1"/>
    <col min="3" max="3" width="16" bestFit="1" customWidth="1"/>
    <col min="4" max="4" width="19.125" bestFit="1" customWidth="1"/>
    <col min="8" max="8" width="14.125" bestFit="1" customWidth="1"/>
  </cols>
  <sheetData>
    <row r="1" spans="2:8" ht="17.25" thickBot="1" x14ac:dyDescent="0.35"/>
    <row r="2" spans="2:8" ht="27" x14ac:dyDescent="0.3">
      <c r="B2" s="21" t="s">
        <v>0</v>
      </c>
      <c r="C2" s="22" t="s">
        <v>8</v>
      </c>
      <c r="D2" s="22" t="s">
        <v>21</v>
      </c>
      <c r="E2" s="22" t="s">
        <v>22</v>
      </c>
      <c r="F2" s="23" t="s">
        <v>23</v>
      </c>
      <c r="G2" s="23" t="s">
        <v>24</v>
      </c>
      <c r="H2" s="22" t="s">
        <v>25</v>
      </c>
    </row>
    <row r="3" spans="2:8" x14ac:dyDescent="0.3">
      <c r="B3" s="6" t="s">
        <v>1</v>
      </c>
      <c r="C3" s="2" t="s">
        <v>10</v>
      </c>
      <c r="D3" s="2" t="s">
        <v>19</v>
      </c>
      <c r="E3" s="26">
        <v>1128</v>
      </c>
      <c r="F3" s="28">
        <v>4.7</v>
      </c>
      <c r="G3" s="30">
        <v>18300</v>
      </c>
      <c r="H3" s="3">
        <v>43191</v>
      </c>
    </row>
    <row r="4" spans="2:8" x14ac:dyDescent="0.3">
      <c r="B4" s="6" t="s">
        <v>2</v>
      </c>
      <c r="C4" s="2" t="s">
        <v>12</v>
      </c>
      <c r="D4" s="2" t="s">
        <v>19</v>
      </c>
      <c r="E4" s="26">
        <v>1910</v>
      </c>
      <c r="F4" s="28">
        <v>4.5999999999999996</v>
      </c>
      <c r="G4" s="30">
        <v>19330</v>
      </c>
      <c r="H4" s="3">
        <v>43256</v>
      </c>
    </row>
    <row r="5" spans="2:8" x14ac:dyDescent="0.3">
      <c r="B5" s="6" t="s">
        <v>6</v>
      </c>
      <c r="C5" s="2" t="s">
        <v>17</v>
      </c>
      <c r="D5" s="2" t="s">
        <v>19</v>
      </c>
      <c r="E5" s="26">
        <v>1049</v>
      </c>
      <c r="F5" s="28">
        <v>3.8</v>
      </c>
      <c r="G5" s="30">
        <v>89900</v>
      </c>
      <c r="H5" s="3">
        <v>43313</v>
      </c>
    </row>
    <row r="6" spans="2:8" x14ac:dyDescent="0.3">
      <c r="B6" s="6"/>
      <c r="C6" s="2"/>
      <c r="D6" s="46" t="s">
        <v>39</v>
      </c>
      <c r="E6" s="26"/>
      <c r="F6" s="28">
        <f>SUBTOTAL(4,F3:F5)</f>
        <v>4.7</v>
      </c>
      <c r="G6" s="30"/>
      <c r="H6" s="3"/>
    </row>
    <row r="7" spans="2:8" x14ac:dyDescent="0.3">
      <c r="B7" s="6"/>
      <c r="C7" s="2">
        <f>SUBTOTAL(3,C3:C5)</f>
        <v>3</v>
      </c>
      <c r="D7" s="46" t="s">
        <v>35</v>
      </c>
      <c r="E7" s="26"/>
      <c r="F7" s="28"/>
      <c r="G7" s="30"/>
      <c r="H7" s="3"/>
    </row>
    <row r="8" spans="2:8" x14ac:dyDescent="0.3">
      <c r="B8" s="6" t="s">
        <v>9</v>
      </c>
      <c r="C8" s="2" t="s">
        <v>11</v>
      </c>
      <c r="D8" s="2" t="s">
        <v>20</v>
      </c>
      <c r="E8" s="26">
        <v>279</v>
      </c>
      <c r="F8" s="28">
        <v>4.9000000000000004</v>
      </c>
      <c r="G8" s="30">
        <v>13900</v>
      </c>
      <c r="H8" s="3">
        <v>43647</v>
      </c>
    </row>
    <row r="9" spans="2:8" x14ac:dyDescent="0.3">
      <c r="B9" s="6" t="s">
        <v>4</v>
      </c>
      <c r="C9" s="2" t="s">
        <v>14</v>
      </c>
      <c r="D9" s="2" t="s">
        <v>20</v>
      </c>
      <c r="E9" s="26">
        <v>1114</v>
      </c>
      <c r="F9" s="28">
        <v>4.5</v>
      </c>
      <c r="G9" s="30">
        <v>14900</v>
      </c>
      <c r="H9" s="3">
        <v>43343</v>
      </c>
    </row>
    <row r="10" spans="2:8" x14ac:dyDescent="0.3">
      <c r="B10" s="6"/>
      <c r="C10" s="2"/>
      <c r="D10" s="46" t="s">
        <v>40</v>
      </c>
      <c r="E10" s="26"/>
      <c r="F10" s="28">
        <f>SUBTOTAL(4,F8:F9)</f>
        <v>4.9000000000000004</v>
      </c>
      <c r="G10" s="30"/>
      <c r="H10" s="3"/>
    </row>
    <row r="11" spans="2:8" x14ac:dyDescent="0.3">
      <c r="B11" s="6"/>
      <c r="C11" s="2">
        <f>SUBTOTAL(3,C8:C9)</f>
        <v>2</v>
      </c>
      <c r="D11" s="46" t="s">
        <v>36</v>
      </c>
      <c r="E11" s="26"/>
      <c r="F11" s="28"/>
      <c r="G11" s="30"/>
      <c r="H11" s="3"/>
    </row>
    <row r="12" spans="2:8" x14ac:dyDescent="0.3">
      <c r="B12" s="6" t="s">
        <v>3</v>
      </c>
      <c r="C12" s="2" t="s">
        <v>13</v>
      </c>
      <c r="D12" s="2" t="s">
        <v>18</v>
      </c>
      <c r="E12" s="26">
        <v>60</v>
      </c>
      <c r="F12" s="28">
        <v>4.8</v>
      </c>
      <c r="G12" s="30">
        <v>23600</v>
      </c>
      <c r="H12" s="3">
        <v>43891</v>
      </c>
    </row>
    <row r="13" spans="2:8" x14ac:dyDescent="0.3">
      <c r="B13" s="6" t="s">
        <v>5</v>
      </c>
      <c r="C13" s="2" t="s">
        <v>15</v>
      </c>
      <c r="D13" s="2" t="s">
        <v>18</v>
      </c>
      <c r="E13" s="26">
        <v>1415</v>
      </c>
      <c r="F13" s="28">
        <v>4.3</v>
      </c>
      <c r="G13" s="30">
        <v>19800</v>
      </c>
      <c r="H13" s="3">
        <v>43321</v>
      </c>
    </row>
    <row r="14" spans="2:8" x14ac:dyDescent="0.3">
      <c r="B14" s="9" t="s">
        <v>7</v>
      </c>
      <c r="C14" s="10" t="s">
        <v>16</v>
      </c>
      <c r="D14" s="10" t="s">
        <v>18</v>
      </c>
      <c r="E14" s="27">
        <v>59</v>
      </c>
      <c r="F14" s="29">
        <v>4.5999999999999996</v>
      </c>
      <c r="G14" s="31">
        <v>13800</v>
      </c>
      <c r="H14" s="11">
        <v>43795</v>
      </c>
    </row>
    <row r="15" spans="2:8" x14ac:dyDescent="0.3">
      <c r="B15" s="32"/>
      <c r="C15" s="32"/>
      <c r="D15" s="47" t="s">
        <v>41</v>
      </c>
      <c r="E15" s="33"/>
      <c r="F15" s="34">
        <f>SUBTOTAL(4,F12:F14)</f>
        <v>4.8</v>
      </c>
      <c r="G15" s="35"/>
      <c r="H15" s="36"/>
    </row>
    <row r="16" spans="2:8" x14ac:dyDescent="0.3">
      <c r="B16" s="32"/>
      <c r="C16" s="32">
        <f>SUBTOTAL(3,C12:C14)</f>
        <v>3</v>
      </c>
      <c r="D16" s="47" t="s">
        <v>37</v>
      </c>
      <c r="E16" s="33"/>
      <c r="F16" s="34"/>
      <c r="G16" s="35"/>
      <c r="H16" s="36"/>
    </row>
    <row r="17" spans="2:8" x14ac:dyDescent="0.3">
      <c r="B17" s="32"/>
      <c r="C17" s="32"/>
      <c r="D17" s="47" t="s">
        <v>42</v>
      </c>
      <c r="E17" s="33"/>
      <c r="F17" s="34">
        <f>SUBTOTAL(4,F3:F14)</f>
        <v>4.9000000000000004</v>
      </c>
      <c r="G17" s="35"/>
      <c r="H17" s="36"/>
    </row>
    <row r="18" spans="2:8" x14ac:dyDescent="0.3">
      <c r="B18" s="32"/>
      <c r="C18" s="32">
        <f>SUBTOTAL(3,C3:C14)</f>
        <v>8</v>
      </c>
      <c r="D18" s="47" t="s">
        <v>38</v>
      </c>
      <c r="E18" s="33"/>
      <c r="F18" s="34"/>
      <c r="G18" s="35"/>
      <c r="H18" s="36"/>
    </row>
  </sheetData>
  <sortState ref="B3:H10">
    <sortCondition descending="1" ref="D3:D10"/>
  </sortState>
  <phoneticPr fontId="1" type="noConversion"/>
  <dataValidations count="3">
    <dataValidation type="custom" allowBlank="1" showInputMessage="1" showErrorMessage="1" sqref="C3:C5">
      <formula1>H20</formula1>
    </dataValidation>
    <dataValidation type="custom" allowBlank="1" showInputMessage="1" showErrorMessage="1" sqref="C8:C9">
      <formula1>H23</formula1>
    </dataValidation>
    <dataValidation type="custom" allowBlank="1" showInputMessage="1" showErrorMessage="1" sqref="C12:C14">
      <formula1>H25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평점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2024-08-22T14:23:40Z</dcterms:created>
  <dcterms:modified xsi:type="dcterms:W3CDTF">2024-08-23T17:50:43Z</dcterms:modified>
</cp:coreProperties>
</file>