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7fbc5d2facc20ac/바탕 화면/"/>
    </mc:Choice>
  </mc:AlternateContent>
  <xr:revisionPtr revIDLastSave="0" documentId="8_{B2C9A9D4-0CB4-4F66-8EF4-BB4DD0CB4519}" xr6:coauthVersionLast="47" xr6:coauthVersionMax="47" xr10:uidLastSave="{00000000-0000-0000-0000-000000000000}"/>
  <bookViews>
    <workbookView xWindow="-103" yWindow="-103" windowWidth="22149" windowHeight="13200" tabRatio="791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9" r:id="rId4"/>
    <sheet name="분석작업-1" sheetId="3" r:id="rId5"/>
    <sheet name="시나리오 요약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</definedName>
  </definedNames>
  <calcPr calcId="191029"/>
  <pivotCaches>
    <pivotCache cacheId="9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2" l="1"/>
  <c r="G14" i="2"/>
  <c r="G15" i="2"/>
  <c r="G16" i="2"/>
  <c r="G17" i="2"/>
  <c r="G18" i="2"/>
  <c r="G19" i="2"/>
  <c r="G20" i="2"/>
  <c r="G21" i="2"/>
  <c r="G22" i="2"/>
  <c r="G23" i="2"/>
  <c r="G24" i="2"/>
  <c r="G25" i="2"/>
  <c r="G11" i="2"/>
  <c r="G12" i="2"/>
  <c r="G10" i="2"/>
  <c r="E25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10" i="2"/>
  <c r="C4" i="2"/>
  <c r="C5" i="2"/>
  <c r="C3" i="2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1" i="2" a="1"/>
  <c r="H20" i="2" a="1"/>
  <c r="H19" i="2" a="1"/>
  <c r="H12" i="2" a="1"/>
  <c r="H15" i="2" a="1"/>
  <c r="H25" i="2" a="1"/>
  <c r="H17" i="2" a="1"/>
  <c r="H21" i="2" a="1"/>
  <c r="H22" i="2" a="1"/>
  <c r="H24" i="2" a="1"/>
  <c r="H13" i="2" a="1"/>
  <c r="H14" i="2" a="1"/>
  <c r="H23" i="2" a="1"/>
  <c r="H16" i="2" a="1"/>
  <c r="H18" i="2" a="1"/>
  <c r="H10" i="2" a="1"/>
  <c r="H18" i="2" l="1"/>
  <c r="H16" i="2"/>
  <c r="H23" i="2"/>
  <c r="H14" i="2"/>
  <c r="H13" i="2"/>
  <c r="H24" i="2"/>
  <c r="H22" i="2"/>
  <c r="H21" i="2"/>
  <c r="H17" i="2"/>
  <c r="H25" i="2"/>
  <c r="H15" i="2"/>
  <c r="H12" i="2"/>
  <c r="H19" i="2"/>
  <c r="H20" i="2"/>
  <c r="H11" i="2"/>
  <c r="H10" i="2"/>
  <c r="E1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CF94A25-7208-41EF-B4E6-CB5EC695E5DE}" name="MS Access Database_Query" type="1" refreshedVersion="8" background="1">
    <dbPr connection="DSN=MS Access Database;DBQ=C:\2026_컴활1급실기_기본서\2026기본서_컴활1급실기\01 엑셀\03 기본모의고사\사원관리.accdb;DefaultDir=C:\2026_컴활1급실기_기본서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"/>
  </connection>
  <connection id="2" xr16:uid="{2994C25C-61E4-4C4D-9913-5173D36E2F03}" name="MS Access Database_Query1" type="1" refreshedVersion="8" background="1">
    <dbPr connection="DSN=MS Access Database;DBQ=C:\2026_컴활1급실기_기본서\2026기본서_컴활1급실기\01 엑셀\03 기본모의고사\사원관리.accdb;DefaultDir=C:\2026_컴활1급실기_기본서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  <connection id="3" xr16:uid="{4D58CA7F-C2B2-4EFE-B0D6-3B4E8F22CF64}" name="MS Access Database_Query2" type="1" refreshedVersion="8" background="1">
    <dbPr connection="DSN=MS Access Database;DBQ=C:\2026_컴활1급실기_기본서\2026기본서_컴활1급실기\01 엑셀\03 기본모의고사\사원관리.accdb;DefaultDir=C:\2026_컴활1급실기_기본서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  <connection id="4" xr16:uid="{E76EB10F-1497-4545-BAB9-6829AD00B447}" name="MS Access Database_Query3" type="1" refreshedVersion="8" background="1">
    <dbPr connection="DSN=MS Access Database;DBQ=C:\2026_컴활1급실기_기본서\2026기본서_컴활1급실기\01 엑셀\03 기본모의고사\사원관리.accdb;DefaultDir=C:\2026_컴활1급실기_기본서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<sst xmlns="http://schemas.openxmlformats.org/spreadsheetml/2006/main" count="397" uniqueCount="162">
  <si>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</si>
  <si>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</si>
  <si>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</si>
  <si>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</si>
  <si>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</si>
  <si>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</si>
  <si>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</si>
  <si>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</si>
  <si>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</si>
  <si>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</si>
  <si>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</si>
  <si>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</si>
  <si>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</si>
  <si>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</si>
  <si>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</si>
  <si>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</si>
  <si>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</si>
  <si>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</si>
  <si>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</si>
  <si>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</si>
  <si>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</si>
  <si>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</si>
  <si>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</si>
  <si>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</si>
  <si>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</si>
  <si>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</si>
  <si>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</si>
  <si>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</si>
  <si>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</si>
  <si>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</si>
  <si>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</si>
  <si>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</si>
  <si>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</si>
  <si>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</si>
  <si>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</si>
  <si>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</si>
  <si>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</si>
  <si>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</si>
  <si>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</si>
  <si>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</si>
  <si>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</si>
  <si>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</si>
  <si>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</si>
  <si>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</si>
  <si>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</si>
  <si>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</si>
  <si>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</si>
  <si>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</si>
  <si>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</si>
  <si>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</si>
  <si>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</si>
  <si>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</si>
  <si>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</si>
  <si>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</si>
  <si>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</si>
  <si>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</si>
  <si>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</si>
  <si>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</si>
  <si>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</si>
  <si>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</si>
  <si>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</si>
  <si>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</si>
  <si>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</si>
  <si>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</si>
  <si>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</si>
  <si>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</si>
  <si>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</si>
  <si>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</si>
  <si>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</si>
  <si>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</si>
  <si>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</si>
  <si>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</si>
  <si>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</si>
  <si>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</si>
  <si>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</si>
  <si>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</si>
  <si>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</si>
  <si>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</si>
  <si>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</si>
  <si>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</si>
  <si>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</si>
  <si>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</si>
  <si>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</si>
  <si>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</si>
  <si>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</si>
  <si>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</si>
  <si>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</si>
  <si>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</si>
  <si>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</si>
  <si>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</si>
  <si>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</si>
  <si>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</si>
  <si>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</si>
  <si>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</si>
  <si>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</si>
  <si>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</si>
  <si>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</si>
  <si>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</si>
  <si>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</si>
  <si>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</si>
  <si>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</si>
  <si>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</si>
  <si>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</si>
  <si>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</si>
  <si>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</si>
  <si>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</si>
  <si>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</si>
  <si>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</si>
  <si>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</si>
  <si>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</si>
  <si>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</si>
  <si>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</si>
  <si>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</si>
  <si>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</si>
  <si>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</si>
  <si>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</si>
  <si>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</si>
  <si>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</si>
  <si>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</si>
  <si>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</si>
  <si>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</si>
  <si>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</si>
  <si>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</si>
  <si>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</si>
  <si>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</si>
  <si>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</si>
  <si>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</si>
  <si>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</si>
  <si>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</si>
  <si>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</si>
  <si>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</si>
  <si>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</si>
  <si>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</si>
  <si>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</si>
  <si>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기획부</t>
  </si>
  <si>
    <t>광고부</t>
  </si>
  <si>
    <t>유통부</t>
  </si>
  <si>
    <t>인사부</t>
  </si>
  <si>
    <t>판촉부</t>
  </si>
  <si>
    <t>대리</t>
  </si>
  <si>
    <t>주임</t>
  </si>
  <si>
    <t>합계 : 기본급</t>
  </si>
  <si>
    <t>직위</t>
  </si>
  <si>
    <t>값</t>
  </si>
  <si>
    <t>합계 : 상여금</t>
  </si>
  <si>
    <t>입사일</t>
  </si>
  <si>
    <t>기본급</t>
  </si>
  <si>
    <t>송명근</t>
  </si>
  <si>
    <t>합계 : 기본급 - 부서: 유통부, 직위: 대리, 이름: 문영래 (+)에 대한 세부 정보</t>
  </si>
  <si>
    <t>$B$15</t>
  </si>
  <si>
    <t>$B$16</t>
  </si>
  <si>
    <t>$E$12</t>
  </si>
  <si>
    <t>단가 증가</t>
  </si>
  <si>
    <t>만든 사람 LG 날짜 2026-03-24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</si>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</sst>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;;&quot;◆&quot;"/>
    <numFmt numFmtId="181" formatCode="@&quot;님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6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42" fontId="4" fillId="0" borderId="1" xfId="2" applyFont="1" applyFill="1" applyBorder="1" applyAlignment="1"/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0" borderId="0" xfId="0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1" fillId="4" borderId="9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2" fillId="5" borderId="0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horizontal="left" vertical="center"/>
    </xf>
    <xf numFmtId="0" fontId="12" fillId="5" borderId="8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right" vertical="center"/>
    </xf>
    <xf numFmtId="0" fontId="10" fillId="4" borderId="9" xfId="0" applyFont="1" applyFill="1" applyBorder="1" applyAlignment="1">
      <alignment horizontal="right" vertical="center"/>
    </xf>
    <xf numFmtId="0" fontId="0" fillId="6" borderId="0" xfId="0" applyFill="1" applyBorder="1" applyAlignment="1">
      <alignment vertical="center"/>
    </xf>
    <xf numFmtId="0" fontId="15" fillId="0" borderId="0" xfId="0" applyFont="1" applyFill="1" applyBorder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lt1"/>
                </a:solidFill>
                <a:latin typeface="+mn-lt"/>
                <a:ea typeface="+mn-ea"/>
                <a:cs typeface="+mn-cs"/>
              </a:rPr>
              <a:t>1</a:t>
            </a: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팀 제품 생산 및 보유 현황</a:t>
            </a:r>
            <a:endParaRPr lang="ko-KR" altLang="en-US"/>
          </a:p>
        </c:rich>
      </c:tx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4851325824439732"/>
          <c:y val="0.13894764061650197"/>
          <c:w val="0.65110720004742095"/>
          <c:h val="0.66070917121885187"/>
        </c:manualLayout>
      </c:layout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tx>
                <c:rich>
                  <a:bodyPr rot="0" spcFirstLastPara="1" vertOverflow="clip" horzOverflow="clip" vert="horz" wrap="square" lIns="36576" tIns="18288" rIns="36576" bIns="18288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굴림체" panose="020B0609000101010101" pitchFamily="49" charset="-127"/>
                        <a:ea typeface="굴림체" panose="020B0609000101010101" pitchFamily="49" charset="-127"/>
                        <a:cs typeface="+mn-cs"/>
                      </a:defRPr>
                    </a:pPr>
                    <a:fld id="{C6D1BE76-397B-4E13-8EE7-3B7DF079B5F3}" type="SERIESNAME">
                      <a:rPr lang="ko-KR" altLang="en-US"/>
                      <a:pPr>
                        <a:defRPr/>
                      </a:pPr>
                      <a:t>[계열 이름]</a:t>
                    </a:fld>
                    <a:endParaRPr lang="ko-KR" altLang="en-US"/>
                  </a:p>
                  <a:p>
                    <a:pPr>
                      <a:defRPr/>
                    </a:pPr>
                    <a:r>
                      <a:rPr lang="ko-KR" altLang="en-US" baseline="0"/>
                      <a:t>프린터</a:t>
                    </a:r>
                  </a:p>
                  <a:p>
                    <a:pPr>
                      <a:defRPr/>
                    </a:pPr>
                    <a:r>
                      <a:rPr lang="ko-KR" altLang="en-US" baseline="0"/>
                      <a:t> </a:t>
                    </a:r>
                    <a:fld id="{BC6B7BB4-3FB8-4176-A97E-833D267ECD18}" type="VALUE">
                      <a:rPr lang="en-US" altLang="ko-KR" baseline="0"/>
                      <a:pPr>
                        <a:defRPr/>
                      </a:pPr>
                      <a:t>[값]</a:t>
                    </a:fld>
                    <a:endParaRPr lang="ko-KR" altLang="en-US" baseline="0"/>
                  </a:p>
                </c:rich>
              </c:tx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굴림체" panose="020B0609000101010101" pitchFamily="49" charset="-127"/>
                      <a:ea typeface="굴림체" panose="020B0609000101010101" pitchFamily="49" charset="-127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ED16-4CB0-9953-66713DAA4A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굴림체" panose="020B0609000101010101" pitchFamily="49" charset="-127"/>
                    <a:ea typeface="굴림체" panose="020B0609000101010101" pitchFamily="49" charset="-127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굴림체" panose="020B0609000101010101" pitchFamily="49" charset="-127"/>
                    <a:ea typeface="굴림체" panose="020B0609000101010101" pitchFamily="49" charset="-127"/>
                    <a:cs typeface="+mn-cs"/>
                  </a:defRPr>
                </a:pPr>
                <a:r>
                  <a:rPr lang="ko-KR"/>
                  <a:t>단위</a:t>
                </a:r>
                <a:r>
                  <a:rPr lang="en-US"/>
                  <a:t>:</a:t>
                </a:r>
                <a:r>
                  <a:rPr lang="ko-KR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굴림체" panose="020B0609000101010101" pitchFamily="49" charset="-127"/>
                  <a:ea typeface="굴림체" panose="020B0609000101010101" pitchFamily="49" charset="-127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굴림체" panose="020B0609000101010101" pitchFamily="49" charset="-127"/>
          <a:ea typeface="굴림체" panose="020B0609000101010101" pitchFamily="49" charset="-127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17234</xdr:colOff>
      <xdr:row>12</xdr:row>
      <xdr:rowOff>7257</xdr:rowOff>
    </xdr:from>
    <xdr:to>
      <xdr:col>7</xdr:col>
      <xdr:colOff>685799</xdr:colOff>
      <xdr:row>27</xdr:row>
      <xdr:rowOff>217714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8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3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8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125186</xdr:rowOff>
        </xdr:from>
        <xdr:to>
          <xdr:col>6</xdr:col>
          <xdr:colOff>522514</xdr:colOff>
          <xdr:row>2</xdr:row>
          <xdr:rowOff>27214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" refreshedDate="46105.814979629627" backgroundQuery="1" createdVersion="8" refreshedVersion="8" minRefreshableVersion="3" recordCount="6" xr:uid="{AEF40130-FF8B-44FD-8C6B-3724F2F4D83B}">
  <cacheSource type="external" connectionId="4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ROUND(기본급*15%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6D9E2D-7DA3-44EC-BE41-5A15AF0A8C30}" name="피벗 테이블4" cacheId="9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>
      <items count="6">
        <item x="4"/>
        <item x="2"/>
        <item x="3"/>
        <item x="0"/>
        <item x="1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3" numFmtId="179"/>
    <dataField name="합계 : 상여금" fld="5" baseField="2" baseItem="3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D18517A-3536-48BA-861C-C9482AD71B43}" name="표1" displayName="표1" ref="A3:E4" totalsRowShown="0">
  <autoFilter ref="A3:E4" xr:uid="{FD18517A-3536-48BA-861C-C9482AD71B43}"/>
  <tableColumns count="5">
    <tableColumn id="1" xr3:uid="{F2A83734-01BB-452D-8EBD-D61F09B57C74}" name="이름"/>
    <tableColumn id="2" xr3:uid="{9A699AFF-7F0A-4EEB-9C8E-30F8A86A9092}" name="입사일" dataDxfId="0"/>
    <tableColumn id="3" xr3:uid="{E8EF26F1-BF5A-409E-83F7-BB22909AC425}" name="부서"/>
    <tableColumn id="4" xr3:uid="{A27EDB01-CFBD-4BC3-8DD1-C6393DAE4768}" name="직위"/>
    <tableColumn id="5" xr3:uid="{16A7552C-7D4D-4428-85B2-6089FBB003A0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topLeftCell="A6" workbookViewId="0">
      <selection activeCell="A3" sqref="A3:H30"/>
    </sheetView>
  </sheetViews>
  <sheetFormatPr defaultRowHeight="17.600000000000001"/>
  <cols>
    <col min="1" max="1" width="9.2109375" bestFit="1" customWidth="1"/>
    <col min="2" max="2" width="6" bestFit="1" customWidth="1"/>
    <col min="3" max="3" width="13.2109375" bestFit="1" customWidth="1"/>
    <col min="4" max="4" width="7.35546875" bestFit="1" customWidth="1"/>
    <col min="5" max="5" width="5.5" bestFit="1" customWidth="1"/>
    <col min="6" max="6" width="10.85546875" bestFit="1" customWidth="1"/>
    <col min="7" max="7" width="14" bestFit="1" customWidth="1"/>
    <col min="8" max="8" width="12.1406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 E3&gt;=AVERAGE($E$3:$E$30))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ISEVEN(QUOTIENT(ROW(),3))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/>
  </sheetViews>
  <sheetFormatPr defaultRowHeight="17.600000000000001"/>
  <sheetData>
    <row r="1" spans="1:9">
      <c r="A1" t="s">
        <v>115</v>
      </c>
    </row>
    <row r="3" spans="1:9">
      <c r="A3" s="19" t="s">
        <v>116</v>
      </c>
      <c r="B3" s="19" t="s">
        <v>117</v>
      </c>
      <c r="C3" s="19" t="s">
        <v>118</v>
      </c>
      <c r="D3" s="19" t="s">
        <v>119</v>
      </c>
      <c r="E3" s="19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20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20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125186</xdr:rowOff>
              </from>
              <to>
                <xdr:col>6</xdr:col>
                <xdr:colOff>511629</xdr:colOff>
                <xdr:row>2</xdr:row>
                <xdr:rowOff>5443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view="pageBreakPreview" topLeftCell="A19" zoomScale="60" zoomScaleNormal="100" workbookViewId="0">
      <selection activeCell="I11" sqref="I11"/>
    </sheetView>
  </sheetViews>
  <sheetFormatPr defaultRowHeight="17.600000000000001"/>
  <cols>
    <col min="1" max="1" width="9.2109375" bestFit="1" customWidth="1"/>
    <col min="2" max="2" width="5.5" bestFit="1" customWidth="1"/>
    <col min="3" max="3" width="15.140625" bestFit="1" customWidth="1"/>
    <col min="4" max="4" width="7.640625" customWidth="1"/>
    <col min="5" max="5" width="5.85546875" customWidth="1"/>
    <col min="6" max="6" width="8.7109375" customWidth="1"/>
    <col min="7" max="7" width="11" customWidth="1"/>
    <col min="8" max="8" width="9.640625" customWidth="1"/>
    <col min="9" max="9" width="11.210937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abSelected="1" topLeftCell="A14" workbookViewId="0">
      <selection activeCell="B30" sqref="B30:E32"/>
    </sheetView>
  </sheetViews>
  <sheetFormatPr defaultRowHeight="17.600000000000001"/>
  <cols>
    <col min="2" max="2" width="20.640625" bestFit="1" customWidth="1"/>
    <col min="3" max="3" width="21.640625" bestFit="1" customWidth="1"/>
    <col min="4" max="4" width="9.35546875" bestFit="1" customWidth="1"/>
    <col min="6" max="6" width="11" bestFit="1" customWidth="1"/>
    <col min="7" max="8" width="9" bestFit="1" customWidth="1"/>
    <col min="9" max="9" width="7.355468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LARGE(IF(($B$10:$B$25=A3)*((RIGHT($A$10:$A$25,1)="1")+(RIGHT($A$10:$A$25,1)="2")),$D$10:$D$25),2)</f>
        <v>15</v>
      </c>
      <c r="C3" s="5">
        <f>COUNTIFS($B$10:$B$25,A3,$D$10:$D$25, 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LARGE(IF(($B$10:$B$25=A4)*((RIGHT($A$10:$A$25,1)="1")+(RIGHT($A$10:$A$25,1)="2")),$D$10:$D$25),2)</f>
        <v>18</v>
      </c>
      <c r="C4" s="5">
        <f t="shared" ref="C4:C5" si="0">COUNTIFS($B$10:$B$25,A4,$D$10:$D$25, 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LARGE(IF(($B$10:$B$25=A5)*((RIGHT($A$10:$A$25,1)="1")+(RIGHT($A$10:$A$25,1)="2")),$D$10:$D$25),2)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/>
      <c r="D10" s="7">
        <v>38</v>
      </c>
      <c r="E10" s="8">
        <f>HLOOKUP(D10,$F$2:$I$4, MATCH(LEFT(A10,1),{"다","나"},-1)+1)</f>
        <v>1300</v>
      </c>
      <c r="F10" s="9">
        <v>0.1</v>
      </c>
      <c r="G10" s="8">
        <f>PRODUCT(D10:F10)</f>
        <v>4940</v>
      </c>
      <c r="H10" s="8" cm="1">
        <f t="array" ref="H10">fn생산단가(A10,E10)</f>
        <v>390</v>
      </c>
    </row>
    <row r="11" spans="1:9">
      <c r="A11" s="5" t="s">
        <v>51</v>
      </c>
      <c r="B11" s="5" t="s">
        <v>40</v>
      </c>
      <c r="C11" s="5"/>
      <c r="D11" s="7">
        <v>26</v>
      </c>
      <c r="E11" s="8">
        <f>HLOOKUP(D11,$F$2:$I$4, MATCH(LEFT(A11,1),{"다","나"},-1)+1)</f>
        <v>1400</v>
      </c>
      <c r="F11" s="9">
        <v>0.08</v>
      </c>
      <c r="G11" s="8">
        <f t="shared" ref="G11:G25" si="1">PRODUCT(D11:F11)</f>
        <v>2912</v>
      </c>
      <c r="H11" s="8" cm="1">
        <f t="array" ref="H11">fn생산단가(A11,E11)</f>
        <v>280</v>
      </c>
    </row>
    <row r="12" spans="1:9">
      <c r="A12" s="5" t="s">
        <v>51</v>
      </c>
      <c r="B12" s="5" t="s">
        <v>40</v>
      </c>
      <c r="C12" s="5"/>
      <c r="D12" s="7">
        <v>20</v>
      </c>
      <c r="E12" s="8">
        <f>HLOOKUP(D12,$F$2:$I$4, MATCH(LEFT(A12,1),{"다","나"},-1)+1)</f>
        <v>1400</v>
      </c>
      <c r="F12" s="9">
        <v>0.08</v>
      </c>
      <c r="G12" s="8">
        <f t="shared" si="1"/>
        <v>2240</v>
      </c>
      <c r="H12" s="8" cm="1">
        <f t="array" ref="H12">fn생산단가(A12,E12)</f>
        <v>280</v>
      </c>
    </row>
    <row r="13" spans="1:9">
      <c r="A13" s="5" t="s">
        <v>52</v>
      </c>
      <c r="B13" s="5" t="s">
        <v>36</v>
      </c>
      <c r="C13" s="5"/>
      <c r="D13" s="7">
        <v>5</v>
      </c>
      <c r="E13" s="8">
        <f>HLOOKUP(D13,$F$2:$I$4, MATCH(LEFT(A13,1),{"다","나"},-1)+1)</f>
        <v>1700</v>
      </c>
      <c r="F13" s="9">
        <v>0.03</v>
      </c>
      <c r="G13" s="8">
        <f t="shared" si="1"/>
        <v>255</v>
      </c>
      <c r="H13" s="8" cm="1">
        <f t="array" ref="H13">fn생산단가(A13,E13)</f>
        <v>510</v>
      </c>
    </row>
    <row r="14" spans="1:9">
      <c r="A14" s="5" t="s">
        <v>53</v>
      </c>
      <c r="B14" s="5" t="s">
        <v>36</v>
      </c>
      <c r="C14" s="5"/>
      <c r="D14" s="7">
        <v>5</v>
      </c>
      <c r="E14" s="8">
        <f>HLOOKUP(D14,$F$2:$I$4, MATCH(LEFT(A14,1),{"다","나"},-1)+1)</f>
        <v>1700</v>
      </c>
      <c r="F14" s="9">
        <v>0.03</v>
      </c>
      <c r="G14" s="8">
        <f t="shared" si="1"/>
        <v>255</v>
      </c>
      <c r="H14" s="8" cm="1">
        <f t="array" ref="H14">fn생산단가(A14,E14)</f>
        <v>510</v>
      </c>
    </row>
    <row r="15" spans="1:9">
      <c r="A15" s="5" t="s">
        <v>54</v>
      </c>
      <c r="B15" s="5" t="s">
        <v>38</v>
      </c>
      <c r="C15" s="5"/>
      <c r="D15" s="7">
        <v>12</v>
      </c>
      <c r="E15" s="8">
        <f>HLOOKUP(D15,$F$2:$I$4, MATCH(LEFT(A15,1),{"다","나"},-1)+1)</f>
        <v>3500</v>
      </c>
      <c r="F15" s="9">
        <v>0.05</v>
      </c>
      <c r="G15" s="8">
        <f t="shared" si="1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/>
      <c r="D16" s="7">
        <v>12</v>
      </c>
      <c r="E16" s="8">
        <f>HLOOKUP(D16,$F$2:$I$4, MATCH(LEFT(A16,1),{"다","나"},-1)+1)</f>
        <v>1500</v>
      </c>
      <c r="F16" s="9">
        <v>0.05</v>
      </c>
      <c r="G16" s="8">
        <f t="shared" si="1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/>
      <c r="D17" s="7">
        <v>23</v>
      </c>
      <c r="E17" s="8">
        <f>HLOOKUP(D17,$F$2:$I$4, MATCH(LEFT(A17,1),{"다","나"},-1)+1)</f>
        <v>3350</v>
      </c>
      <c r="F17" s="9">
        <v>0.08</v>
      </c>
      <c r="G17" s="8">
        <f t="shared" si="1"/>
        <v>6164</v>
      </c>
      <c r="H17" s="8" cm="1">
        <f t="array" ref="H17">fn생산단가(A17,E17)</f>
        <v>670</v>
      </c>
    </row>
    <row r="18" spans="1:8">
      <c r="A18" s="5" t="s">
        <v>57</v>
      </c>
      <c r="B18" s="5" t="s">
        <v>36</v>
      </c>
      <c r="C18" s="5"/>
      <c r="D18" s="7">
        <v>38</v>
      </c>
      <c r="E18" s="8">
        <f>HLOOKUP(D18,$F$2:$I$4, MATCH(LEFT(A18,1),{"다","나"},-1)+1)</f>
        <v>1300</v>
      </c>
      <c r="F18" s="9">
        <v>0.1</v>
      </c>
      <c r="G18" s="8">
        <f t="shared" si="1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/>
      <c r="D19" s="7">
        <v>15</v>
      </c>
      <c r="E19" s="8">
        <f>HLOOKUP(D19,$F$2:$I$4, MATCH(LEFT(A19,1),{"다","나"},-1)+1)</f>
        <v>1500</v>
      </c>
      <c r="F19" s="9">
        <v>0.05</v>
      </c>
      <c r="G19" s="8">
        <f t="shared" si="1"/>
        <v>1125</v>
      </c>
      <c r="H19" s="8" cm="1">
        <f t="array" ref="H19">fn생산단가(A19,E19)</f>
        <v>450</v>
      </c>
    </row>
    <row r="20" spans="1:8">
      <c r="A20" s="5" t="s">
        <v>59</v>
      </c>
      <c r="B20" s="5" t="s">
        <v>36</v>
      </c>
      <c r="C20" s="5"/>
      <c r="D20" s="7">
        <v>8</v>
      </c>
      <c r="E20" s="8">
        <f>HLOOKUP(D20,$F$2:$I$4, MATCH(LEFT(A20,1),{"다","나"},-1)+1)</f>
        <v>1700</v>
      </c>
      <c r="F20" s="9">
        <v>0.03</v>
      </c>
      <c r="G20" s="8">
        <f t="shared" si="1"/>
        <v>408</v>
      </c>
      <c r="H20" s="8" cm="1">
        <f t="array" ref="H20">fn생산단가(A20,E20)</f>
        <v>510</v>
      </c>
    </row>
    <row r="21" spans="1:8">
      <c r="A21" s="5" t="s">
        <v>60</v>
      </c>
      <c r="B21" s="5" t="s">
        <v>40</v>
      </c>
      <c r="C21" s="5"/>
      <c r="D21" s="7">
        <v>35</v>
      </c>
      <c r="E21" s="8">
        <f>HLOOKUP(D21,$F$2:$I$4, MATCH(LEFT(A21,1),{"다","나"},-1)+1)</f>
        <v>1300</v>
      </c>
      <c r="F21" s="9">
        <v>0.1</v>
      </c>
      <c r="G21" s="8">
        <f t="shared" si="1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/>
      <c r="D22" s="7">
        <v>18</v>
      </c>
      <c r="E22" s="8">
        <f>HLOOKUP(D22,$F$2:$I$4, MATCH(LEFT(A22,1),{"다","나"},-1)+1)</f>
        <v>3500</v>
      </c>
      <c r="F22" s="9">
        <v>0.05</v>
      </c>
      <c r="G22" s="8">
        <f t="shared" si="1"/>
        <v>3150</v>
      </c>
      <c r="H22" s="8" cm="1">
        <f t="array" ref="H22">fn생산단가(A22,E22)</f>
        <v>700</v>
      </c>
    </row>
    <row r="23" spans="1:8">
      <c r="A23" s="5" t="s">
        <v>62</v>
      </c>
      <c r="B23" s="5" t="s">
        <v>36</v>
      </c>
      <c r="C23" s="5"/>
      <c r="D23" s="7">
        <v>23</v>
      </c>
      <c r="E23" s="8">
        <f>HLOOKUP(D23,$F$2:$I$4, MATCH(LEFT(A23,1),{"다","나"},-1)+1)</f>
        <v>1400</v>
      </c>
      <c r="F23" s="9">
        <v>0.08</v>
      </c>
      <c r="G23" s="8">
        <f t="shared" si="1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/>
      <c r="D24" s="7">
        <v>35</v>
      </c>
      <c r="E24" s="8">
        <f>HLOOKUP(D24,$F$2:$I$4, MATCH(LEFT(A24,1),{"다","나"},-1)+1)</f>
        <v>1300</v>
      </c>
      <c r="F24" s="9">
        <v>0.1</v>
      </c>
      <c r="G24" s="8">
        <f t="shared" si="1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/>
      <c r="D25" s="7">
        <v>10</v>
      </c>
      <c r="E25" s="8">
        <f>HLOOKUP(D25,$F$2:$I$4, MATCH(LEFT(A25,1),{"다","나"},-1)+1)</f>
        <v>3500</v>
      </c>
      <c r="F25" s="9">
        <v>0.05</v>
      </c>
      <c r="G25" s="8">
        <f t="shared" si="1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2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/>
      <c r="C30" s="7"/>
      <c r="D30" s="7"/>
      <c r="E30" s="7"/>
    </row>
    <row r="31" spans="1:8">
      <c r="A31" s="5" t="s">
        <v>38</v>
      </c>
      <c r="B31" s="7"/>
      <c r="C31" s="7"/>
      <c r="D31" s="7"/>
      <c r="E31" s="7"/>
    </row>
    <row r="32" spans="1:8">
      <c r="A32" s="5" t="s">
        <v>40</v>
      </c>
      <c r="B32" s="7"/>
      <c r="C32" s="7"/>
      <c r="D32" s="7"/>
      <c r="E32" s="7"/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1"/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16"/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16"/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16"/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16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73246-BCF7-4D25-BF13-C2ABEBDB7D1D}">
  <sheetPr codeName="Sheet9"/>
  <dimension ref="A1:E4"/>
  <sheetViews>
    <sheetView workbookViewId="0">
      <selection activeCell="A3" sqref="A3:E4"/>
    </sheetView>
  </sheetViews>
  <sheetFormatPr defaultRowHeight="17.600000000000001"/>
  <cols>
    <col min="1" max="1" width="9.2109375" bestFit="1" customWidth="1"/>
    <col min="2" max="2" width="10.78515625" bestFit="1" customWidth="1"/>
    <col min="3" max="5" width="9.2109375" bestFit="1" customWidth="1"/>
  </cols>
  <sheetData>
    <row r="1" spans="1:5">
      <c r="A1" s="29" t="s">
        <v>148</v>
      </c>
    </row>
    <row r="3" spans="1:5">
      <c r="A3" t="s">
        <v>132</v>
      </c>
      <c r="B3" t="s">
        <v>145</v>
      </c>
      <c r="C3" t="s">
        <v>89</v>
      </c>
      <c r="D3" t="s">
        <v>142</v>
      </c>
      <c r="E3" t="s">
        <v>146</v>
      </c>
    </row>
    <row r="4" spans="1:5">
      <c r="A4" t="s">
        <v>147</v>
      </c>
      <c r="B4" s="28">
        <v>44462</v>
      </c>
      <c r="C4" t="s">
        <v>136</v>
      </c>
      <c r="D4" t="s">
        <v>139</v>
      </c>
      <c r="E4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workbookViewId="0">
      <selection activeCell="B9" sqref="B9"/>
    </sheetView>
  </sheetViews>
  <sheetFormatPr defaultRowHeight="17.600000000000001"/>
  <cols>
    <col min="1" max="1" width="6.92578125" bestFit="1" customWidth="1"/>
    <col min="2" max="5" width="12.35546875" bestFit="1" customWidth="1"/>
  </cols>
  <sheetData>
    <row r="2" spans="1:5">
      <c r="A2" s="26" t="s">
        <v>132</v>
      </c>
      <c r="B2" t="s">
        <v>133</v>
      </c>
    </row>
    <row r="4" spans="1:5">
      <c r="B4" s="26" t="s">
        <v>142</v>
      </c>
      <c r="C4" s="26" t="s">
        <v>143</v>
      </c>
    </row>
    <row r="5" spans="1:5">
      <c r="B5" t="s">
        <v>139</v>
      </c>
      <c r="D5" t="s">
        <v>140</v>
      </c>
    </row>
    <row r="6" spans="1:5">
      <c r="A6" s="26" t="s">
        <v>89</v>
      </c>
      <c r="B6" t="s">
        <v>141</v>
      </c>
      <c r="C6" t="s">
        <v>144</v>
      </c>
      <c r="D6" t="s">
        <v>141</v>
      </c>
      <c r="E6" t="s">
        <v>144</v>
      </c>
    </row>
    <row r="7" spans="1:5">
      <c r="A7" t="s">
        <v>138</v>
      </c>
      <c r="B7" s="27"/>
      <c r="C7" s="27">
        <v>0</v>
      </c>
      <c r="D7" s="27">
        <v>950000</v>
      </c>
      <c r="E7" s="27">
        <v>140000</v>
      </c>
    </row>
    <row r="8" spans="1:5">
      <c r="A8" t="s">
        <v>137</v>
      </c>
      <c r="B8" s="27">
        <v>950000</v>
      </c>
      <c r="C8" s="27">
        <v>140000</v>
      </c>
      <c r="D8" s="27">
        <v>950000</v>
      </c>
      <c r="E8" s="27">
        <v>140000</v>
      </c>
    </row>
    <row r="9" spans="1:5">
      <c r="A9" t="s">
        <v>136</v>
      </c>
      <c r="B9" s="27">
        <v>950000</v>
      </c>
      <c r="C9" s="27">
        <v>140000</v>
      </c>
      <c r="D9" s="27"/>
      <c r="E9" s="27">
        <v>0</v>
      </c>
    </row>
    <row r="10" spans="1:5">
      <c r="A10" t="s">
        <v>134</v>
      </c>
      <c r="B10" s="27"/>
      <c r="C10" s="27">
        <v>0</v>
      </c>
      <c r="D10" s="27">
        <v>950000</v>
      </c>
      <c r="E10" s="27">
        <v>140000</v>
      </c>
    </row>
    <row r="11" spans="1:5">
      <c r="A11" t="s">
        <v>135</v>
      </c>
      <c r="B11" s="27"/>
      <c r="C11" s="27">
        <v>0</v>
      </c>
      <c r="D11" s="27">
        <v>950000</v>
      </c>
      <c r="E11" s="27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9E147-0ADA-49AF-A320-DC3E666E0824}">
  <sheetPr codeName="Sheet10">
    <outlinePr summaryBelow="0"/>
  </sheetPr>
  <dimension ref="B1:F12"/>
  <sheetViews>
    <sheetView showGridLines="0" workbookViewId="0"/>
  </sheetViews>
  <sheetFormatPr defaultRowHeight="17.600000000000001" outlineLevelRow="1" outlineLevelCol="1"/>
  <cols>
    <col min="3" max="3" width="6.2109375" bestFit="1" customWidth="1"/>
    <col min="4" max="6" width="10.640625" bestFit="1" customWidth="1" outlineLevel="1"/>
  </cols>
  <sheetData>
    <row r="1" spans="2:6" ht="18" thickBot="1"/>
    <row r="2" spans="2:6">
      <c r="B2" s="33" t="s">
        <v>155</v>
      </c>
      <c r="C2" s="34"/>
      <c r="D2" s="40"/>
      <c r="E2" s="40"/>
      <c r="F2" s="40"/>
    </row>
    <row r="3" spans="2:6" collapsed="1">
      <c r="B3" s="32"/>
      <c r="C3" s="32"/>
      <c r="D3" s="41" t="s">
        <v>157</v>
      </c>
      <c r="E3" s="41" t="s">
        <v>152</v>
      </c>
      <c r="F3" s="41" t="s">
        <v>154</v>
      </c>
    </row>
    <row r="4" spans="2:6" ht="45" hidden="1" outlineLevel="1">
      <c r="B4" s="36"/>
      <c r="C4" s="36"/>
      <c r="D4" s="30"/>
      <c r="E4" s="43" t="s">
        <v>153</v>
      </c>
      <c r="F4" s="43" t="s">
        <v>153</v>
      </c>
    </row>
    <row r="5" spans="2:6">
      <c r="B5" s="37" t="s">
        <v>156</v>
      </c>
      <c r="C5" s="38"/>
      <c r="D5" s="35"/>
      <c r="E5" s="35"/>
      <c r="F5" s="35"/>
    </row>
    <row r="6" spans="2:6" outlineLevel="1">
      <c r="B6" s="36"/>
      <c r="C6" s="36" t="s">
        <v>149</v>
      </c>
      <c r="D6" s="30">
        <v>291</v>
      </c>
      <c r="E6" s="42">
        <v>300</v>
      </c>
      <c r="F6" s="42">
        <v>250</v>
      </c>
    </row>
    <row r="7" spans="2:6" outlineLevel="1">
      <c r="B7" s="36"/>
      <c r="C7" s="36" t="s">
        <v>150</v>
      </c>
      <c r="D7" s="30">
        <v>580</v>
      </c>
      <c r="E7" s="42">
        <v>600</v>
      </c>
      <c r="F7" s="42">
        <v>550</v>
      </c>
    </row>
    <row r="8" spans="2:6">
      <c r="B8" s="37" t="s">
        <v>158</v>
      </c>
      <c r="C8" s="38"/>
      <c r="D8" s="35"/>
      <c r="E8" s="35"/>
      <c r="F8" s="35"/>
    </row>
    <row r="9" spans="2:6" ht="18" outlineLevel="1" thickBot="1">
      <c r="B9" s="39"/>
      <c r="C9" s="39" t="s">
        <v>151</v>
      </c>
      <c r="D9" s="31">
        <v>1420043</v>
      </c>
      <c r="E9" s="31">
        <v>1467900</v>
      </c>
      <c r="F9" s="31">
        <v>1318750</v>
      </c>
    </row>
    <row r="10" spans="2:6">
      <c r="B10" t="s">
        <v>159</v>
      </c>
    </row>
    <row r="11" spans="2:6">
      <c r="B11" t="s">
        <v>160</v>
      </c>
    </row>
    <row r="12" spans="2:6">
      <c r="B12" t="s">
        <v>161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B11" sqref="B11"/>
    </sheetView>
  </sheetViews>
  <sheetFormatPr defaultRowHeight="17.600000000000001"/>
  <cols>
    <col min="1" max="1" width="9.85546875" bestFit="1" customWidth="1"/>
    <col min="5" max="5" width="12.71093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7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7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7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7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7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7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7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7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23" t="s">
        <v>27</v>
      </c>
      <c r="B12" s="24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23" t="s">
        <v>85</v>
      </c>
      <c r="B14" s="24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LG" comment="만든 사람 LG 날짜 2026-03-24">
      <inputCells r="B15" val="300"/>
      <inputCells r="B16" val="600"/>
    </scenario>
    <scenario name="단가 감소" locked="1" count="2" user="LG" comment="만든 사람 LG 날짜 2026-03-24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634193B6-142B-4979-9640-0A775349F645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9" zoomScaleNormal="100" workbookViewId="0">
      <selection activeCell="G32" sqref="G32"/>
    </sheetView>
  </sheetViews>
  <sheetFormatPr defaultRowHeight="17.600000000000001"/>
  <cols>
    <col min="4" max="4" width="11.640625" bestFit="1" customWidth="1"/>
  </cols>
  <sheetData>
    <row r="1" spans="1:8" ht="21.45">
      <c r="A1" s="25" t="s">
        <v>87</v>
      </c>
      <c r="B1" s="25"/>
      <c r="C1" s="25"/>
      <c r="D1" s="25"/>
      <c r="E1" s="25"/>
      <c r="F1" s="25"/>
      <c r="G1" s="25"/>
      <c r="H1" s="25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E9" sqref="E9"/>
    </sheetView>
  </sheetViews>
  <sheetFormatPr defaultRowHeight="17.600000000000001"/>
  <cols>
    <col min="1" max="1" width="11.7109375" customWidth="1"/>
  </cols>
  <sheetData>
    <row r="1" spans="1:4">
      <c r="A1" t="s">
        <v>86</v>
      </c>
    </row>
    <row r="2" spans="1:4">
      <c r="A2" s="18" t="s">
        <v>114</v>
      </c>
      <c r="B2" s="5" t="s">
        <v>102</v>
      </c>
      <c r="C2" s="5" t="s">
        <v>103</v>
      </c>
      <c r="D2" s="5" t="s">
        <v>104</v>
      </c>
    </row>
    <row r="3" spans="1:4">
      <c r="A3" s="45" t="s">
        <v>105</v>
      </c>
      <c r="B3" s="44">
        <v>1</v>
      </c>
      <c r="C3" s="44">
        <v>2</v>
      </c>
      <c r="D3" s="44">
        <v>1</v>
      </c>
    </row>
    <row r="4" spans="1:4">
      <c r="A4" s="45" t="s">
        <v>106</v>
      </c>
      <c r="B4" s="44">
        <v>0</v>
      </c>
      <c r="C4" s="44">
        <v>0</v>
      </c>
      <c r="D4" s="44">
        <v>0</v>
      </c>
    </row>
    <row r="5" spans="1:4">
      <c r="A5" s="45" t="s">
        <v>107</v>
      </c>
      <c r="B5" s="44">
        <v>0</v>
      </c>
      <c r="C5" s="44">
        <v>1</v>
      </c>
      <c r="D5" s="44">
        <v>0</v>
      </c>
    </row>
    <row r="6" spans="1:4">
      <c r="A6" s="45" t="s">
        <v>108</v>
      </c>
      <c r="B6" s="44">
        <v>0</v>
      </c>
      <c r="C6" s="44">
        <v>1</v>
      </c>
      <c r="D6" s="44">
        <v>0</v>
      </c>
    </row>
    <row r="7" spans="1:4">
      <c r="A7" s="45" t="s">
        <v>109</v>
      </c>
      <c r="B7" s="44">
        <v>1</v>
      </c>
      <c r="C7" s="44">
        <v>0</v>
      </c>
      <c r="D7" s="44">
        <v>0</v>
      </c>
    </row>
    <row r="8" spans="1:4">
      <c r="A8" s="45" t="s">
        <v>110</v>
      </c>
      <c r="B8" s="44">
        <v>0</v>
      </c>
      <c r="C8" s="44">
        <v>1</v>
      </c>
      <c r="D8" s="44">
        <v>1</v>
      </c>
    </row>
    <row r="9" spans="1:4">
      <c r="A9" s="45" t="s">
        <v>111</v>
      </c>
      <c r="B9" s="44">
        <v>0</v>
      </c>
      <c r="C9" s="44">
        <v>0</v>
      </c>
      <c r="D9" s="44">
        <v>1</v>
      </c>
    </row>
    <row r="10" spans="1:4">
      <c r="A10" s="45" t="s">
        <v>112</v>
      </c>
      <c r="B10" s="44">
        <v>1</v>
      </c>
      <c r="C10" s="44">
        <v>2</v>
      </c>
      <c r="D10" s="44">
        <v>2</v>
      </c>
    </row>
    <row r="11" spans="1:4">
      <c r="A11" s="45" t="s">
        <v>113</v>
      </c>
      <c r="B11" s="44">
        <v>1</v>
      </c>
      <c r="C11" s="44">
        <v>0</v>
      </c>
      <c r="D11" s="44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9" r:id="rId3" name="Button 3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4" name="Button 4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jhytr03@naver.com</cp:lastModifiedBy>
  <cp:lastPrinted>2026-03-24T10:22:13Z</cp:lastPrinted>
  <dcterms:created xsi:type="dcterms:W3CDTF">2023-05-11T11:47:16Z</dcterms:created>
  <dcterms:modified xsi:type="dcterms:W3CDTF">2026-03-24T11:17:40Z</dcterms:modified>
</cp:coreProperties>
</file>