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조우진\Desktop\"/>
    </mc:Choice>
  </mc:AlternateContent>
  <xr:revisionPtr revIDLastSave="0" documentId="8_{1713A965-530B-45BE-A451-D86A5214B6AC}" xr6:coauthVersionLast="47" xr6:coauthVersionMax="47" xr10:uidLastSave="{00000000-0000-0000-0000-000000000000}"/>
  <bookViews>
    <workbookView xWindow="-120" yWindow="-120" windowWidth="29040" windowHeight="1599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F26" i="4"/>
  <c r="L4" i="4"/>
  <c r="L5" i="4"/>
  <c r="L6" i="4"/>
  <c r="L7" i="4"/>
  <c r="L8" i="4"/>
  <c r="L9" i="4"/>
  <c r="L10" i="4"/>
  <c r="L11" i="4"/>
  <c r="L12" i="4"/>
  <c r="L3" i="4"/>
  <c r="G5" i="7"/>
  <c r="G6" i="7"/>
  <c r="G7" i="7"/>
  <c r="G8" i="7"/>
  <c r="G9" i="7"/>
  <c r="G10" i="7"/>
  <c r="G11" i="7"/>
  <c r="G12" i="7"/>
  <c r="G13" i="7"/>
  <c r="G4" i="7"/>
  <c r="D28" i="5"/>
  <c r="D23" i="5"/>
  <c r="D18" i="5"/>
  <c r="D13" i="5"/>
  <c r="D8" i="5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 s="1"/>
  <c r="G17" i="5" s="1"/>
  <c r="F9" i="5"/>
  <c r="G9" i="5" s="1"/>
  <c r="G12" i="5" s="1"/>
  <c r="F5" i="5"/>
  <c r="G5" i="5" s="1"/>
  <c r="F19" i="5"/>
  <c r="G19" i="5" s="1"/>
  <c r="G22" i="5" s="1"/>
  <c r="F25" i="5"/>
  <c r="G25" i="5"/>
  <c r="F10" i="5"/>
  <c r="G10" i="5"/>
  <c r="F15" i="5"/>
  <c r="G15" i="5" s="1"/>
  <c r="F20" i="5"/>
  <c r="G20" i="5" s="1"/>
  <c r="F11" i="5"/>
  <c r="G11" i="5" s="1"/>
  <c r="F16" i="5"/>
  <c r="G16" i="5"/>
  <c r="F6" i="5"/>
  <c r="G6" i="5" s="1"/>
  <c r="F26" i="5"/>
  <c r="G26" i="5"/>
  <c r="F21" i="5"/>
  <c r="G21" i="5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7" i="5" l="1"/>
  <c r="G29" i="5" s="1"/>
  <c r="D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우진</author>
  </authors>
  <commentList>
    <comment ref="H8" authorId="0" shapeId="0" xr:uid="{9C30307C-71D3-4C61-869C-07B984064091}">
      <text>
        <r>
          <rPr>
            <sz val="9"/>
            <color indexed="81"/>
            <rFont val="돋움"/>
            <family val="3"/>
            <charset val="129"/>
          </rPr>
          <t>최대이익금액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<sst xmlns="http://schemas.openxmlformats.org/spreadsheetml/2006/main" count="427" uniqueCount="307">
  <si>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</si>
  <si>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</si>
  <si>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</si>
  <si>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</si>
  <si>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</si>
  <si>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</si>
  <si>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</si>
  <si>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</si>
  <si>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</si>
  <si>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</si>
  <si>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</si>
  <si>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</si>
  <si>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</si>
  <si>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</si>
  <si>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</si>
  <si>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</si>
  <si>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</si>
  <si>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</si>
  <si>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</si>
  <si>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</si>
  <si>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</si>
  <si>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</si>
  <si>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</si>
  <si>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</si>
  <si>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</si>
  <si>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</si>
  <si>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</si>
  <si>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</si>
  <si>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</si>
  <si>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</si>
  <si>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</si>
  <si>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</si>
  <si>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</si>
  <si>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</si>
  <si>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</si>
  <si>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</si>
  <si>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</si>
  <si>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</si>
  <si>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</si>
  <si>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</si>
  <si>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</si>
  <si>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</si>
  <si>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</si>
  <si>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</si>
  <si>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</si>
  <si>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</si>
  <si>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</si>
  <si>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</si>
  <si>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</si>
  <si>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</si>
  <si>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</si>
  <si>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</si>
  <si>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</si>
  <si>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</si>
  <si>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</si>
  <si>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</si>
  <si>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</si>
  <si>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</si>
  <si>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</si>
  <si>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</si>
  <si>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</si>
  <si>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</si>
  <si>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</si>
  <si>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</si>
  <si>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</si>
  <si>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</si>
  <si>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</si>
  <si>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</si>
  <si>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</si>
  <si>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</si>
  <si>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</si>
  <si>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</si>
  <si>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</si>
  <si>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</si>
  <si>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</si>
  <si>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</si>
  <si>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</si>
  <si>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</si>
  <si>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</si>
  <si>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</si>
  <si>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</si>
  <si>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</si>
  <si>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</si>
  <si>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</si>
  <si>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</si>
  <si>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</si>
  <si>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</si>
  <si>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</si>
  <si>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</si>
  <si>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</si>
  <si>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</si>
  <si>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</si>
  <si>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</si>
  <si>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</si>
  <si>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</si>
  <si>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</si>
  <si>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</si>
  <si>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</si>
  <si>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</si>
  <si>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</si>
  <si>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</si>
  <si>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</si>
  <si>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</si>
  <si>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</si>
  <si>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</si>
  <si>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</si>
  <si>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</si>
  <si>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</si>
  <si>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</si>
  <si>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</si>
  <si>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</si>
  <si>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</si>
  <si>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</si>
  <si>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</si>
  <si>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</si>
  <si>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</si>
  <si>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</si>
  <si>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</si>
  <si>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</si>
  <si>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</si>
  <si>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</si>
  <si>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</si>
  <si>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</si>
  <si>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</si>
  <si>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</si>
  <si>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</si>
  <si>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</si>
  <si>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</si>
  <si>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</si>
  <si>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</si>
  <si>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</si>
  <si>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</si>
  <si>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</si>
  <si>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</si>
  <si>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</si>
  <si>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</si>
  <si>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</si>
  <si>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</si>
  <si>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</si>
  <si>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</si>
  <si>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</si>
  <si>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</si>
  <si>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</si>
  <si>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</si>
  <si>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</si>
  <si>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</si>
  <si>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</si>
  <si>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</si>
  <si>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</si>
  <si>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</si>
  <si>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</si>
  <si>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</si>
  <si>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</si>
  <si>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</si>
  <si>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</si>
  <si>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</si>
  <si>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</si>
  <si>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</si>
  <si>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</si>
  <si>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</si>
  <si>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</si>
  <si>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</si>
  <si>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</si>
  <si>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</si>
  <si>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</si>
  <si>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</si>
  <si>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</si>
  <si>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</si>
  <si>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</si>
  <si>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</si>
  <si>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</si>
  <si>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</si>
  <si>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</si>
  <si>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</si>
  <si>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</si>
  <si>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</si>
  <si>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</si>
  <si>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</si>
  <si>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</si>
  <si>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</si>
  <si>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</si>
  <si>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</si>
  <si>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</si>
  <si>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</si>
  <si>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</si>
  <si>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</si>
  <si>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</si>
  <si>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</si>
  <si>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</si>
  <si>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</si>
  <si>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</si>
  <si>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</si>
  <si>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</si>
  <si>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</si>
  <si>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</si>
  <si>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</si>
  <si>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</si>
  <si>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</si>
  <si>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</si>
  <si>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</si>
  <si>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</si>
  <si>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</si>
  <si>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</si>
  <si>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</si>
  <si>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</si>
  <si>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</si>
  <si>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</si>
  <si>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</si>
  <si>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</si>
  <si>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</si>
  <si>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</si>
  <si>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</si>
  <si>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</si>
  <si>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</si>
  <si>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</si>
  <si>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</si>
  <si>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</si>
  <si>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</si>
  <si>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</si>
  <si>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</si>
  <si>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</si>
  <si>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</si>
  <si>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</si>
  <si>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</si>
  <si>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</si>
  <si>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</si>
  <si>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</si>
  <si>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</si>
  <si>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</si>
  <si>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</si>
  <si>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</si>
  <si>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</si>
  <si>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</si>
  <si>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</si>
  <si>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</si>
  <si>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</si>
  <si>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</si>
  <si>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</si>
  <si>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</si>
  <si>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</si>
  <si>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</si>
  <si>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</si>
  <si>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</si>
  <si>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</si>
  <si>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</si>
  <si>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</si>
  <si>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</si>
  <si>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</si>
  <si>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</si>
  <si>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</si>
  <si>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</si>
  <si>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</si>
  <si>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</si>
  <si>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</si>
  <si>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</si>
  <si>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</si>
  <si>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</si>
  <si>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</si>
  <si>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</si>
  <si>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</si>
  <si>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</si>
  <si>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</si>
  <si>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서울</t>
    <phoneticPr fontId="1" type="noConversion"/>
  </si>
  <si>
    <t>대천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</si>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</sst>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82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82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9" fillId="3" borderId="9" xfId="0" applyFont="1" applyFill="1" applyBorder="1" applyAlignment="1">
      <alignment horizontal="center" vertical="center"/>
    </xf>
    <xf numFmtId="182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12" fillId="4" borderId="1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u="sng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7B-4E4A-9200-4DE3C8C3B0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</xdr:row>
          <xdr:rowOff>128837</xdr:rowOff>
        </xdr:from>
        <xdr:to>
          <xdr:col>10</xdr:col>
          <xdr:colOff>0</xdr:colOff>
          <xdr:row>4</xdr:row>
          <xdr:rowOff>19049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4CD9BE31-A2C9-2F6D-2E83-5EC4CED1C7EA}"/>
            </a:ext>
          </a:extLst>
        </xdr:cNvPr>
        <xdr:cNvSpPr/>
      </xdr:nvSpPr>
      <xdr:spPr>
        <a:xfrm>
          <a:off x="5486400" y="1095375"/>
          <a:ext cx="13716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28575</xdr:rowOff>
    </xdr:from>
    <xdr:to>
      <xdr:col>7</xdr:col>
      <xdr:colOff>0</xdr:colOff>
      <xdr:row>25</xdr:row>
      <xdr:rowOff>28575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F54D8F4-0B7D-DDD0-4088-B19BB5EFF9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우진" refreshedDate="45523.612125231484" createdVersion="8" refreshedVersion="8" minRefreshableVersion="3" recordCount="10" xr:uid="{23DE729D-67C8-4C17-B94D-0B183A9245E7}">
  <cacheSource type="worksheet">
    <worksheetSource ref="A3:H13" sheet="분석작업-2"/>
  </cacheSource>
  <cacheFields count="9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3-02-07T00:00:00" maxDate="2023-03-24T00:00:00" count="10">
        <d v="2023-02-07T00:00:00"/>
        <d v="2023-02-10T00:00:00"/>
        <d v="2023-02-24T00:00:00"/>
        <d v="2023-03-03T00:00:00"/>
        <d v="2023-03-07T00:00:00"/>
        <d v="2023-03-10T00:00:00"/>
        <d v="2023-03-15T00:00:00"/>
        <d v="2023-03-17T00:00:00"/>
        <d v="2023-03-22T00:00:00"/>
        <d v="2023-03-23T00:00:00"/>
      </sharedItems>
      <fieldGroup par="8"/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  <cacheField name="개월(가입일)" numFmtId="0" databaseField="0">
      <fieldGroup base="1">
        <rangePr groupBy="months" startDate="2023-02-07T00:00:00" endDate="2023-03-24T00:00:00"/>
        <groupItems count="14">
          <s v="&lt;2023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3-03-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17DA25-5D15-4ED3-8314-225E52BA80DD}" name="피벗 테이블1" cacheId="8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18:E25" firstHeaderRow="1" firstDataRow="3" firstDataCol="1" rowPageCount="1" colPageCount="1"/>
  <pivotFields count="9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numFmtId="177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  <pivotField axis="axisCol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8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tabSelected="1" workbookViewId="0">
      <selection activeCell="D10" sqref="D10"/>
    </sheetView>
  </sheetViews>
  <sheetFormatPr defaultRowHeight="16.5" x14ac:dyDescent="0.3"/>
  <cols>
    <col min="2" max="2" width="11.125" bestFit="1" customWidth="1"/>
    <col min="3" max="3" width="11.75" bestFit="1" customWidth="1"/>
    <col min="5" max="5" width="9.375" bestFit="1" customWidth="1"/>
  </cols>
  <sheetData>
    <row r="1" spans="1:6" x14ac:dyDescent="0.3">
      <c r="A1" t="s">
        <v>0</v>
      </c>
    </row>
    <row r="3" spans="1:6" x14ac:dyDescent="0.3">
      <c r="A3" s="1" t="s">
        <v>256</v>
      </c>
      <c r="B3" s="1" t="s">
        <v>257</v>
      </c>
      <c r="C3" s="1" t="s">
        <v>258</v>
      </c>
      <c r="D3" s="1" t="s">
        <v>259</v>
      </c>
      <c r="E3" s="1" t="s">
        <v>260</v>
      </c>
      <c r="F3" s="1" t="s">
        <v>261</v>
      </c>
    </row>
    <row r="4" spans="1:6" x14ac:dyDescent="0.3">
      <c r="A4" s="1" t="s">
        <v>262</v>
      </c>
      <c r="B4" s="2">
        <v>44116</v>
      </c>
      <c r="C4" s="1" t="s">
        <v>276</v>
      </c>
      <c r="D4" s="1" t="s">
        <v>269</v>
      </c>
      <c r="E4" s="3">
        <v>148000</v>
      </c>
      <c r="F4" s="1">
        <v>250</v>
      </c>
    </row>
    <row r="5" spans="1:6" x14ac:dyDescent="0.3">
      <c r="A5" s="1" t="s">
        <v>263</v>
      </c>
      <c r="B5" s="2">
        <v>44116</v>
      </c>
      <c r="C5" s="1" t="s">
        <v>277</v>
      </c>
      <c r="D5" s="1" t="s">
        <v>270</v>
      </c>
      <c r="E5" s="3">
        <v>110000</v>
      </c>
      <c r="F5" s="1">
        <v>300</v>
      </c>
    </row>
    <row r="6" spans="1:6" x14ac:dyDescent="0.3">
      <c r="A6" s="1" t="s">
        <v>264</v>
      </c>
      <c r="B6" s="2">
        <v>44117</v>
      </c>
      <c r="C6" s="1" t="s">
        <v>278</v>
      </c>
      <c r="D6" s="1" t="s">
        <v>271</v>
      </c>
      <c r="E6" s="3">
        <v>250000</v>
      </c>
      <c r="F6" s="1">
        <v>200</v>
      </c>
    </row>
    <row r="7" spans="1:6" x14ac:dyDescent="0.3">
      <c r="A7" s="1" t="s">
        <v>265</v>
      </c>
      <c r="B7" s="2">
        <v>44117</v>
      </c>
      <c r="C7" s="1" t="s">
        <v>279</v>
      </c>
      <c r="D7" s="1" t="s">
        <v>272</v>
      </c>
      <c r="E7" s="3">
        <v>80000</v>
      </c>
      <c r="F7" s="1">
        <v>500</v>
      </c>
    </row>
    <row r="8" spans="1:6" x14ac:dyDescent="0.3">
      <c r="A8" s="1" t="s">
        <v>266</v>
      </c>
      <c r="B8" s="2">
        <v>44118</v>
      </c>
      <c r="C8" s="1" t="s">
        <v>280</v>
      </c>
      <c r="D8" s="1" t="s">
        <v>273</v>
      </c>
      <c r="E8" s="3">
        <v>270000</v>
      </c>
      <c r="F8" s="1">
        <v>100</v>
      </c>
    </row>
    <row r="9" spans="1:6" x14ac:dyDescent="0.3">
      <c r="A9" s="1" t="s">
        <v>267</v>
      </c>
      <c r="B9" s="2">
        <v>44119</v>
      </c>
      <c r="C9" s="1" t="s">
        <v>281</v>
      </c>
      <c r="D9" s="1" t="s">
        <v>274</v>
      </c>
      <c r="E9" s="3">
        <v>160000</v>
      </c>
      <c r="F9" s="1">
        <v>260</v>
      </c>
    </row>
    <row r="10" spans="1:6" x14ac:dyDescent="0.3">
      <c r="A10" s="1" t="s">
        <v>268</v>
      </c>
      <c r="B10" s="2">
        <v>44119</v>
      </c>
      <c r="C10" s="1" t="s">
        <v>282</v>
      </c>
      <c r="D10" s="1" t="s">
        <v>275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J13" sqref="J13"/>
    </sheetView>
  </sheetViews>
  <sheetFormatPr defaultRowHeight="16.5" x14ac:dyDescent="0.3"/>
  <cols>
    <col min="1" max="1" width="10.375" bestFit="1" customWidth="1"/>
    <col min="3" max="3" width="10.375" bestFit="1" customWidth="1"/>
    <col min="6" max="6" width="11.75" bestFit="1" customWidth="1"/>
  </cols>
  <sheetData>
    <row r="1" spans="1:8" ht="20.25" x14ac:dyDescent="0.3">
      <c r="A1" s="18" t="s">
        <v>120</v>
      </c>
      <c r="B1" s="18"/>
      <c r="C1" s="18"/>
      <c r="D1" s="18"/>
      <c r="E1" s="18"/>
      <c r="F1" s="18"/>
      <c r="G1" s="18"/>
      <c r="H1" s="18"/>
    </row>
    <row r="2" spans="1:8" ht="17.25" thickBot="1" x14ac:dyDescent="0.35"/>
    <row r="3" spans="1:8" x14ac:dyDescent="0.3">
      <c r="A3" s="21" t="s">
        <v>2</v>
      </c>
      <c r="B3" s="22" t="s">
        <v>121</v>
      </c>
      <c r="C3" s="22" t="s">
        <v>122</v>
      </c>
      <c r="D3" s="22" t="s">
        <v>123</v>
      </c>
      <c r="E3" s="22" t="s">
        <v>124</v>
      </c>
      <c r="F3" s="22" t="s">
        <v>125</v>
      </c>
      <c r="G3" s="22" t="s">
        <v>126</v>
      </c>
      <c r="H3" s="23" t="s">
        <v>127</v>
      </c>
    </row>
    <row r="4" spans="1:8" x14ac:dyDescent="0.3">
      <c r="A4" s="24" t="s">
        <v>128</v>
      </c>
      <c r="B4" s="19">
        <v>160</v>
      </c>
      <c r="C4" s="7">
        <v>16</v>
      </c>
      <c r="D4" s="7">
        <v>200</v>
      </c>
      <c r="E4" s="7">
        <v>186</v>
      </c>
      <c r="F4" s="19">
        <v>29760</v>
      </c>
      <c r="G4" s="20">
        <v>3274</v>
      </c>
      <c r="H4" s="25">
        <v>26486</v>
      </c>
    </row>
    <row r="5" spans="1:8" x14ac:dyDescent="0.3">
      <c r="A5" s="24" t="s">
        <v>129</v>
      </c>
      <c r="B5" s="19">
        <v>300</v>
      </c>
      <c r="C5" s="7">
        <v>9</v>
      </c>
      <c r="D5" s="7">
        <v>250</v>
      </c>
      <c r="E5" s="7">
        <v>204</v>
      </c>
      <c r="F5" s="19">
        <v>61200</v>
      </c>
      <c r="G5" s="20">
        <v>6732</v>
      </c>
      <c r="H5" s="25">
        <v>54468</v>
      </c>
    </row>
    <row r="6" spans="1:8" x14ac:dyDescent="0.3">
      <c r="A6" s="24" t="s">
        <v>130</v>
      </c>
      <c r="B6" s="19">
        <v>30</v>
      </c>
      <c r="C6" s="7">
        <v>15</v>
      </c>
      <c r="D6" s="7">
        <v>300</v>
      </c>
      <c r="E6" s="7">
        <v>292</v>
      </c>
      <c r="F6" s="19">
        <v>8760</v>
      </c>
      <c r="G6" s="20">
        <v>964</v>
      </c>
      <c r="H6" s="25">
        <v>7796</v>
      </c>
    </row>
    <row r="7" spans="1:8" x14ac:dyDescent="0.3">
      <c r="A7" s="24" t="s">
        <v>131</v>
      </c>
      <c r="B7" s="19">
        <v>25</v>
      </c>
      <c r="C7" s="7">
        <v>11</v>
      </c>
      <c r="D7" s="7">
        <v>300</v>
      </c>
      <c r="E7" s="7">
        <v>211</v>
      </c>
      <c r="F7" s="19">
        <v>5275</v>
      </c>
      <c r="G7" s="20">
        <v>580</v>
      </c>
      <c r="H7" s="25">
        <v>4695</v>
      </c>
    </row>
    <row r="8" spans="1:8" x14ac:dyDescent="0.3">
      <c r="A8" s="24" t="s">
        <v>132</v>
      </c>
      <c r="B8" s="19">
        <v>400</v>
      </c>
      <c r="C8" s="7">
        <v>9</v>
      </c>
      <c r="D8" s="7">
        <v>250</v>
      </c>
      <c r="E8" s="7">
        <v>253</v>
      </c>
      <c r="F8" s="19">
        <v>101200</v>
      </c>
      <c r="G8" s="20">
        <v>11132</v>
      </c>
      <c r="H8" s="25">
        <v>90068</v>
      </c>
    </row>
    <row r="9" spans="1:8" x14ac:dyDescent="0.3">
      <c r="A9" s="24" t="s">
        <v>133</v>
      </c>
      <c r="B9" s="19">
        <v>100</v>
      </c>
      <c r="C9" s="7">
        <v>20</v>
      </c>
      <c r="D9" s="7">
        <v>150</v>
      </c>
      <c r="E9" s="7">
        <v>135</v>
      </c>
      <c r="F9" s="19">
        <v>13500</v>
      </c>
      <c r="G9" s="20">
        <v>1485</v>
      </c>
      <c r="H9" s="25">
        <v>12015</v>
      </c>
    </row>
    <row r="10" spans="1:8" x14ac:dyDescent="0.3">
      <c r="A10" s="24" t="s">
        <v>134</v>
      </c>
      <c r="B10" s="19">
        <v>80</v>
      </c>
      <c r="C10" s="7">
        <v>21</v>
      </c>
      <c r="D10" s="7">
        <v>300</v>
      </c>
      <c r="E10" s="7">
        <v>288</v>
      </c>
      <c r="F10" s="19">
        <v>23040</v>
      </c>
      <c r="G10" s="20">
        <v>2534</v>
      </c>
      <c r="H10" s="25">
        <v>20506</v>
      </c>
    </row>
    <row r="11" spans="1:8" x14ac:dyDescent="0.3">
      <c r="A11" s="24" t="s">
        <v>135</v>
      </c>
      <c r="B11" s="19">
        <v>75</v>
      </c>
      <c r="C11" s="7">
        <v>11</v>
      </c>
      <c r="D11" s="7">
        <v>150</v>
      </c>
      <c r="E11" s="7">
        <v>120</v>
      </c>
      <c r="F11" s="19">
        <v>9000</v>
      </c>
      <c r="G11" s="20">
        <v>990</v>
      </c>
      <c r="H11" s="25">
        <v>8010</v>
      </c>
    </row>
    <row r="12" spans="1:8" x14ac:dyDescent="0.3">
      <c r="A12" s="24" t="s">
        <v>136</v>
      </c>
      <c r="B12" s="19">
        <v>60</v>
      </c>
      <c r="C12" s="7">
        <v>20</v>
      </c>
      <c r="D12" s="7">
        <v>150</v>
      </c>
      <c r="E12" s="7">
        <v>162</v>
      </c>
      <c r="F12" s="19">
        <v>9720</v>
      </c>
      <c r="G12" s="20">
        <v>1069</v>
      </c>
      <c r="H12" s="25">
        <v>8651</v>
      </c>
    </row>
    <row r="13" spans="1:8" x14ac:dyDescent="0.3">
      <c r="A13" s="24" t="s">
        <v>137</v>
      </c>
      <c r="B13" s="19">
        <v>200</v>
      </c>
      <c r="C13" s="7">
        <v>19</v>
      </c>
      <c r="D13" s="7">
        <v>200</v>
      </c>
      <c r="E13" s="7">
        <v>201</v>
      </c>
      <c r="F13" s="19">
        <v>40200</v>
      </c>
      <c r="G13" s="20">
        <v>4422</v>
      </c>
      <c r="H13" s="25">
        <v>35778</v>
      </c>
    </row>
    <row r="14" spans="1:8" x14ac:dyDescent="0.3">
      <c r="A14" s="24" t="s">
        <v>138</v>
      </c>
      <c r="B14" s="19">
        <v>120</v>
      </c>
      <c r="C14" s="7">
        <v>17</v>
      </c>
      <c r="D14" s="7">
        <v>150</v>
      </c>
      <c r="E14" s="7">
        <v>138</v>
      </c>
      <c r="F14" s="19">
        <v>16560</v>
      </c>
      <c r="G14" s="20">
        <v>1822</v>
      </c>
      <c r="H14" s="25">
        <v>14738</v>
      </c>
    </row>
    <row r="15" spans="1:8" ht="17.25" thickBot="1" x14ac:dyDescent="0.35">
      <c r="A15" s="26" t="s">
        <v>139</v>
      </c>
      <c r="B15" s="27">
        <v>320</v>
      </c>
      <c r="C15" s="28">
        <v>8</v>
      </c>
      <c r="D15" s="28">
        <v>200</v>
      </c>
      <c r="E15" s="28">
        <v>199</v>
      </c>
      <c r="F15" s="27">
        <v>63680</v>
      </c>
      <c r="G15" s="29">
        <v>7005</v>
      </c>
      <c r="H15" s="30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workbookViewId="0">
      <selection activeCell="E9" sqref="E9"/>
    </sheetView>
  </sheetViews>
  <sheetFormatPr defaultRowHeight="16.5" x14ac:dyDescent="0.3"/>
  <cols>
    <col min="2" max="2" width="11.5" customWidth="1"/>
    <col min="4" max="5" width="10.625" bestFit="1" customWidth="1"/>
    <col min="6" max="6" width="9.125" bestFit="1" customWidth="1"/>
    <col min="7" max="7" width="10.625" bestFit="1" customWidth="1"/>
  </cols>
  <sheetData>
    <row r="1" spans="1:7" ht="20.25" x14ac:dyDescent="0.3">
      <c r="A1" s="13" t="s">
        <v>140</v>
      </c>
      <c r="B1" s="13"/>
      <c r="C1" s="13"/>
      <c r="D1" s="13"/>
      <c r="E1" s="13"/>
      <c r="F1" s="13"/>
      <c r="G1" s="13"/>
    </row>
    <row r="3" spans="1:7" x14ac:dyDescent="0.3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3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3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3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3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3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3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3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3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3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3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3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3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3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3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3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3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3">
      <c r="A22" s="31" t="s">
        <v>283</v>
      </c>
      <c r="B22" s="31" t="s">
        <v>285</v>
      </c>
    </row>
    <row r="23" spans="1:7" x14ac:dyDescent="0.3">
      <c r="A23" s="31" t="s">
        <v>284</v>
      </c>
      <c r="B23" s="31" t="s">
        <v>286</v>
      </c>
    </row>
    <row r="26" spans="1:7" x14ac:dyDescent="0.3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3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3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workbookViewId="0">
      <selection activeCell="M33" sqref="M33"/>
    </sheetView>
  </sheetViews>
  <sheetFormatPr defaultRowHeight="16.5" x14ac:dyDescent="0.3"/>
  <cols>
    <col min="7" max="7" width="3.625" customWidth="1"/>
    <col min="10" max="10" width="10.375" bestFit="1" customWidth="1"/>
    <col min="12" max="12" width="10.375" bestFit="1" customWidth="1"/>
  </cols>
  <sheetData>
    <row r="1" spans="1:12" x14ac:dyDescent="0.3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3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3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/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 $I$15:$L$16, 2,FALSE)</f>
        <v>오피스텔</v>
      </c>
    </row>
    <row r="4" spans="1:12" x14ac:dyDescent="0.3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/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1">HLOOKUP(LEFT(I4,1), $I$15:$L$16, 2,FALSE)</f>
        <v>빌라</v>
      </c>
    </row>
    <row r="5" spans="1:12" x14ac:dyDescent="0.3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/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1"/>
        <v>아파트</v>
      </c>
    </row>
    <row r="6" spans="1:12" x14ac:dyDescent="0.3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/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1"/>
        <v>단독주택</v>
      </c>
    </row>
    <row r="7" spans="1:12" x14ac:dyDescent="0.3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/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1"/>
        <v>오피스텔</v>
      </c>
    </row>
    <row r="8" spans="1:12" x14ac:dyDescent="0.3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/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1"/>
        <v>아파트</v>
      </c>
    </row>
    <row r="9" spans="1:12" x14ac:dyDescent="0.3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/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1"/>
        <v>빌라</v>
      </c>
    </row>
    <row r="10" spans="1:12" x14ac:dyDescent="0.3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/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1"/>
        <v>단독주택</v>
      </c>
    </row>
    <row r="11" spans="1:12" x14ac:dyDescent="0.3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/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1"/>
        <v>아파트</v>
      </c>
    </row>
    <row r="12" spans="1:12" x14ac:dyDescent="0.3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/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1"/>
        <v>오피스텔</v>
      </c>
    </row>
    <row r="14" spans="1:12" x14ac:dyDescent="0.3">
      <c r="A14" s="5" t="s">
        <v>46</v>
      </c>
      <c r="B14" s="6" t="s">
        <v>47</v>
      </c>
      <c r="H14" t="s">
        <v>65</v>
      </c>
    </row>
    <row r="15" spans="1:12" x14ac:dyDescent="0.3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3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3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2">SUM(D17:E17)</f>
        <v>351</v>
      </c>
    </row>
    <row r="18" spans="1:13" x14ac:dyDescent="0.3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2"/>
        <v>390</v>
      </c>
      <c r="H18" s="4" t="s">
        <v>71</v>
      </c>
      <c r="I18" s="6" t="s">
        <v>72</v>
      </c>
    </row>
    <row r="19" spans="1:13" x14ac:dyDescent="0.3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2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3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2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3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2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3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2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3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2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3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2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3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3">
      <c r="C26" s="7" t="s">
        <v>256</v>
      </c>
      <c r="D26" s="16" t="s">
        <v>83</v>
      </c>
      <c r="E26" s="17"/>
      <c r="F26" s="7">
        <f>ROUND(DSUM(A15:F24,6,C26:C27),-1)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3">
      <c r="C27" s="7" t="s">
        <v>262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3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3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3">
      <c r="A30" s="7" t="s">
        <v>87</v>
      </c>
      <c r="B30" s="7" t="s">
        <v>88</v>
      </c>
      <c r="C30" s="7" t="s">
        <v>1</v>
      </c>
      <c r="D30" s="14" t="s">
        <v>89</v>
      </c>
      <c r="E30" s="1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3">
      <c r="A31" s="7" t="s">
        <v>90</v>
      </c>
      <c r="B31" s="7" t="s">
        <v>91</v>
      </c>
      <c r="C31" s="7" t="s">
        <v>38</v>
      </c>
      <c r="D31" s="14" t="s">
        <v>92</v>
      </c>
      <c r="E31" s="15"/>
      <c r="F31" s="7"/>
    </row>
    <row r="32" spans="1:13" x14ac:dyDescent="0.3">
      <c r="A32" s="7" t="s">
        <v>93</v>
      </c>
      <c r="B32" s="7" t="s">
        <v>94</v>
      </c>
      <c r="C32" s="7" t="s">
        <v>95</v>
      </c>
      <c r="D32" s="14" t="s">
        <v>96</v>
      </c>
      <c r="E32" s="15"/>
      <c r="F32" s="7"/>
      <c r="K32" s="16" t="s">
        <v>84</v>
      </c>
      <c r="L32" s="17"/>
      <c r="M32" s="7" t="str">
        <f>COUNTIFS(I20:I30, "남자", M20:M30,"합격")&amp;"명"</f>
        <v>4명</v>
      </c>
    </row>
    <row r="33" spans="1:6" x14ac:dyDescent="0.3">
      <c r="A33" s="7" t="s">
        <v>97</v>
      </c>
      <c r="B33" s="7" t="s">
        <v>98</v>
      </c>
      <c r="C33" s="7" t="s">
        <v>41</v>
      </c>
      <c r="D33" s="14" t="s">
        <v>99</v>
      </c>
      <c r="E33" s="15"/>
      <c r="F33" s="7"/>
    </row>
    <row r="34" spans="1:6" x14ac:dyDescent="0.3">
      <c r="A34" s="7" t="s">
        <v>100</v>
      </c>
      <c r="B34" s="7" t="s">
        <v>101</v>
      </c>
      <c r="C34" s="7" t="s">
        <v>102</v>
      </c>
      <c r="D34" s="14" t="s">
        <v>103</v>
      </c>
      <c r="E34" s="15"/>
      <c r="F34" s="7"/>
    </row>
    <row r="35" spans="1:6" x14ac:dyDescent="0.3">
      <c r="A35" s="7" t="s">
        <v>104</v>
      </c>
      <c r="B35" s="7" t="s">
        <v>105</v>
      </c>
      <c r="C35" s="7" t="s">
        <v>106</v>
      </c>
      <c r="D35" s="14" t="s">
        <v>107</v>
      </c>
      <c r="E35" s="15"/>
      <c r="F35" s="7"/>
    </row>
    <row r="36" spans="1:6" x14ac:dyDescent="0.3">
      <c r="A36" s="7" t="s">
        <v>108</v>
      </c>
      <c r="B36" s="7" t="s">
        <v>109</v>
      </c>
      <c r="C36" s="7" t="s">
        <v>110</v>
      </c>
      <c r="D36" s="14" t="s">
        <v>111</v>
      </c>
      <c r="E36" s="15"/>
      <c r="F36" s="7"/>
    </row>
    <row r="37" spans="1:6" x14ac:dyDescent="0.3">
      <c r="A37" s="7" t="s">
        <v>112</v>
      </c>
      <c r="B37" s="7" t="s">
        <v>113</v>
      </c>
      <c r="C37" s="7" t="s">
        <v>114</v>
      </c>
      <c r="D37" s="14" t="s">
        <v>115</v>
      </c>
      <c r="E37" s="15"/>
      <c r="F37" s="7"/>
    </row>
    <row r="38" spans="1:6" x14ac:dyDescent="0.3">
      <c r="A38" s="7" t="s">
        <v>116</v>
      </c>
      <c r="B38" s="7" t="s">
        <v>117</v>
      </c>
      <c r="C38" s="7" t="s">
        <v>118</v>
      </c>
      <c r="D38" s="14" t="s">
        <v>119</v>
      </c>
      <c r="E38" s="15"/>
      <c r="F38" s="7"/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A4" sqref="A4"/>
    </sheetView>
  </sheetViews>
  <sheetFormatPr defaultRowHeight="16.5" outlineLevelRow="3" x14ac:dyDescent="0.3"/>
  <cols>
    <col min="1" max="1" width="9.25" bestFit="1" customWidth="1"/>
    <col min="2" max="2" width="14.375" bestFit="1" customWidth="1"/>
    <col min="3" max="4" width="8.625" customWidth="1"/>
    <col min="5" max="6" width="10.625" bestFit="1" customWidth="1"/>
    <col min="7" max="7" width="11.625" bestFit="1" customWidth="1"/>
  </cols>
  <sheetData>
    <row r="1" spans="1:7" ht="20.25" x14ac:dyDescent="0.3">
      <c r="A1" s="13" t="s">
        <v>171</v>
      </c>
      <c r="B1" s="13"/>
      <c r="C1" s="13"/>
      <c r="D1" s="13"/>
      <c r="E1" s="13"/>
      <c r="F1" s="13"/>
      <c r="G1" s="13"/>
    </row>
    <row r="3" spans="1:7" x14ac:dyDescent="0.3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3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3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3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3">
      <c r="A7" s="32" t="s">
        <v>293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3">
      <c r="A8" s="32" t="s">
        <v>287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3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3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3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3">
      <c r="A12" s="32" t="s">
        <v>294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3">
      <c r="A13" s="32" t="s">
        <v>288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3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3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3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3">
      <c r="A17" s="32" t="s">
        <v>295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3">
      <c r="A18" s="32" t="s">
        <v>289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3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3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3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3">
      <c r="A22" s="32" t="s">
        <v>296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3">
      <c r="A23" s="32" t="s">
        <v>290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3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3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3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3">
      <c r="A27" s="35" t="s">
        <v>297</v>
      </c>
      <c r="B27" s="33"/>
      <c r="C27" s="34"/>
      <c r="D27" s="34"/>
      <c r="E27" s="34"/>
      <c r="F27" s="34"/>
      <c r="G27" s="34">
        <f>SUBTOTAL(1,G24:G26)</f>
        <v>19075333.333333332</v>
      </c>
    </row>
    <row r="28" spans="1:7" outlineLevel="1" x14ac:dyDescent="0.3">
      <c r="A28" s="35" t="s">
        <v>291</v>
      </c>
      <c r="B28" s="33"/>
      <c r="C28" s="34"/>
      <c r="D28" s="34">
        <f>SUBTOTAL(4,D24:D26)</f>
        <v>1793</v>
      </c>
      <c r="E28" s="34"/>
      <c r="F28" s="34"/>
      <c r="G28" s="34"/>
    </row>
    <row r="29" spans="1:7" x14ac:dyDescent="0.3">
      <c r="A29" s="35" t="s">
        <v>298</v>
      </c>
      <c r="B29" s="33"/>
      <c r="C29" s="34"/>
      <c r="D29" s="34"/>
      <c r="E29" s="34"/>
      <c r="F29" s="34"/>
      <c r="G29" s="34">
        <f>SUBTOTAL(1,G4:G26)</f>
        <v>28250933.333333332</v>
      </c>
    </row>
    <row r="30" spans="1:7" x14ac:dyDescent="0.3">
      <c r="A30" s="35" t="s">
        <v>292</v>
      </c>
      <c r="B30" s="33"/>
      <c r="C30" s="34"/>
      <c r="D30" s="34">
        <f>SUBTOTAL(4,D4:D26)</f>
        <v>2571</v>
      </c>
      <c r="E30" s="34"/>
      <c r="F30" s="34"/>
      <c r="G30" s="34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3" workbookViewId="0">
      <selection activeCell="E21" sqref="E21"/>
    </sheetView>
  </sheetViews>
  <sheetFormatPr defaultRowHeight="16.5" x14ac:dyDescent="0.3"/>
  <cols>
    <col min="1" max="1" width="11.875" bestFit="1" customWidth="1"/>
    <col min="2" max="2" width="13.125" bestFit="1" customWidth="1"/>
    <col min="3" max="3" width="15.25" bestFit="1" customWidth="1"/>
    <col min="4" max="4" width="13.125" bestFit="1" customWidth="1"/>
    <col min="5" max="5" width="15.25" bestFit="1" customWidth="1"/>
    <col min="6" max="6" width="18" bestFit="1" customWidth="1"/>
    <col min="7" max="7" width="20.125" bestFit="1" customWidth="1"/>
    <col min="8" max="11" width="9.5" bestFit="1" customWidth="1"/>
    <col min="12" max="12" width="7.375" bestFit="1" customWidth="1"/>
  </cols>
  <sheetData>
    <row r="1" spans="1:8" ht="20.25" x14ac:dyDescent="0.3">
      <c r="A1" s="13" t="s">
        <v>197</v>
      </c>
      <c r="B1" s="13"/>
      <c r="C1" s="13"/>
      <c r="D1" s="13"/>
      <c r="E1" s="13"/>
      <c r="F1" s="13"/>
      <c r="G1" s="13"/>
      <c r="H1" s="13"/>
    </row>
    <row r="3" spans="1:8" x14ac:dyDescent="0.3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3">
      <c r="A4" s="7" t="s">
        <v>206</v>
      </c>
      <c r="B4" s="11">
        <v>44964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3">
      <c r="A5" s="7" t="s">
        <v>208</v>
      </c>
      <c r="B5" s="11">
        <v>44967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3">
      <c r="A6" s="7" t="s">
        <v>210</v>
      </c>
      <c r="B6" s="11">
        <v>44981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3">
      <c r="A7" s="7" t="s">
        <v>212</v>
      </c>
      <c r="B7" s="11">
        <v>44988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3">
      <c r="A8" s="7" t="s">
        <v>213</v>
      </c>
      <c r="B8" s="11">
        <v>44992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3">
      <c r="A9" s="7" t="s">
        <v>214</v>
      </c>
      <c r="B9" s="11">
        <v>44995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3">
      <c r="A10" s="7" t="s">
        <v>215</v>
      </c>
      <c r="B10" s="11">
        <v>45000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3">
      <c r="A11" s="7" t="s">
        <v>217</v>
      </c>
      <c r="B11" s="11">
        <v>45002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3">
      <c r="A12" s="7" t="s">
        <v>218</v>
      </c>
      <c r="B12" s="11">
        <v>45007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3">
      <c r="A13" s="7" t="s">
        <v>219</v>
      </c>
      <c r="B13" s="11">
        <v>45008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3">
      <c r="A16" s="36" t="s">
        <v>198</v>
      </c>
      <c r="B16" t="s">
        <v>299</v>
      </c>
    </row>
    <row r="18" spans="1:5" x14ac:dyDescent="0.3">
      <c r="B18" s="36" t="s">
        <v>302</v>
      </c>
    </row>
    <row r="19" spans="1:5" x14ac:dyDescent="0.3">
      <c r="B19" t="s">
        <v>303</v>
      </c>
      <c r="D19" t="s">
        <v>304</v>
      </c>
    </row>
    <row r="20" spans="1:5" x14ac:dyDescent="0.3">
      <c r="A20" s="36" t="s">
        <v>300</v>
      </c>
      <c r="B20" t="s">
        <v>305</v>
      </c>
      <c r="C20" t="s">
        <v>306</v>
      </c>
      <c r="D20" t="s">
        <v>305</v>
      </c>
      <c r="E20" t="s">
        <v>306</v>
      </c>
    </row>
    <row r="21" spans="1:5" x14ac:dyDescent="0.3">
      <c r="A21" s="37" t="s">
        <v>207</v>
      </c>
      <c r="B21" s="38">
        <v>36000</v>
      </c>
      <c r="C21" s="38">
        <v>39700</v>
      </c>
      <c r="D21" s="38">
        <v>36000</v>
      </c>
      <c r="E21" s="38">
        <v>39700</v>
      </c>
    </row>
    <row r="22" spans="1:5" x14ac:dyDescent="0.3">
      <c r="A22" s="37" t="s">
        <v>211</v>
      </c>
      <c r="B22" s="38">
        <v>100000</v>
      </c>
      <c r="C22" s="38">
        <v>103500</v>
      </c>
      <c r="D22" s="38">
        <v>100000</v>
      </c>
      <c r="E22" s="38">
        <v>103500</v>
      </c>
    </row>
    <row r="23" spans="1:5" x14ac:dyDescent="0.3">
      <c r="A23" s="37" t="s">
        <v>209</v>
      </c>
      <c r="B23" s="38">
        <v>70000</v>
      </c>
      <c r="C23" s="38">
        <v>73500</v>
      </c>
      <c r="D23" s="38">
        <v>70000</v>
      </c>
      <c r="E23" s="38">
        <v>74500</v>
      </c>
    </row>
    <row r="24" spans="1:5" x14ac:dyDescent="0.3">
      <c r="A24" s="37" t="s">
        <v>216</v>
      </c>
      <c r="B24" s="38"/>
      <c r="C24" s="38"/>
      <c r="D24" s="38">
        <v>20000</v>
      </c>
      <c r="E24" s="38">
        <v>22700</v>
      </c>
    </row>
    <row r="25" spans="1:5" x14ac:dyDescent="0.3">
      <c r="A25" s="37" t="s">
        <v>301</v>
      </c>
      <c r="B25" s="38">
        <v>68666.666666666672</v>
      </c>
      <c r="C25" s="38">
        <v>72233.333333333328</v>
      </c>
      <c r="D25" s="38">
        <v>50285.714285714283</v>
      </c>
      <c r="E25" s="38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J18" sqref="J18"/>
    </sheetView>
  </sheetViews>
  <sheetFormatPr defaultRowHeight="16.5" x14ac:dyDescent="0.3"/>
  <sheetData>
    <row r="1" spans="1:7" ht="20.25" x14ac:dyDescent="0.3">
      <c r="A1" s="13" t="s">
        <v>220</v>
      </c>
      <c r="B1" s="13"/>
      <c r="C1" s="13"/>
      <c r="D1" s="13"/>
      <c r="E1" s="13"/>
      <c r="F1" s="13"/>
      <c r="G1" s="13"/>
    </row>
    <row r="3" spans="1:7" x14ac:dyDescent="0.3">
      <c r="A3" s="39" t="s">
        <v>221</v>
      </c>
      <c r="B3" s="39" t="s">
        <v>222</v>
      </c>
      <c r="C3" s="39" t="s">
        <v>223</v>
      </c>
      <c r="D3" s="39" t="s">
        <v>224</v>
      </c>
      <c r="E3" s="39" t="s">
        <v>225</v>
      </c>
      <c r="F3" s="39" t="s">
        <v>226</v>
      </c>
      <c r="G3" s="39" t="s">
        <v>13</v>
      </c>
    </row>
    <row r="4" spans="1:7" x14ac:dyDescent="0.3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SUM(B4+C4+D4+E4+F4)</f>
        <v>420</v>
      </c>
    </row>
    <row r="5" spans="1:7" x14ac:dyDescent="0.3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SUM(B5+C5+D5+E5+F5)</f>
        <v>470</v>
      </c>
    </row>
    <row r="6" spans="1:7" x14ac:dyDescent="0.3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3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3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3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3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3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3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3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8</xdr:col>
                    <xdr:colOff>9525</xdr:colOff>
                    <xdr:row>1</xdr:row>
                    <xdr:rowOff>133350</xdr:rowOff>
                  </from>
                  <to>
                    <xdr:col>10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Q15" sqref="Q15"/>
    </sheetView>
  </sheetViews>
  <sheetFormatPr defaultRowHeight="16.5" x14ac:dyDescent="0.3"/>
  <sheetData>
    <row r="1" spans="1:6" ht="20.25" x14ac:dyDescent="0.3">
      <c r="A1" s="13" t="s">
        <v>237</v>
      </c>
      <c r="B1" s="13"/>
      <c r="C1" s="13"/>
      <c r="D1" s="13"/>
      <c r="E1" s="13"/>
      <c r="F1" s="13"/>
    </row>
    <row r="3" spans="1:6" x14ac:dyDescent="0.3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3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3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3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3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3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3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우진 조</cp:lastModifiedBy>
  <dcterms:created xsi:type="dcterms:W3CDTF">2023-04-27T08:01:32Z</dcterms:created>
  <dcterms:modified xsi:type="dcterms:W3CDTF">2024-08-19T05:58:07Z</dcterms:modified>
</cp:coreProperties>
</file>