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1456097-7964-491F-9C29-7376FAF93233}" xr6:coauthVersionLast="36" xr6:coauthVersionMax="36" xr10:uidLastSave="{00000000-0000-0000-0000-000000000000}"/>
  <bookViews>
    <workbookView xWindow="0" yWindow="0" windowWidth="28800" windowHeight="12060" xr2:uid="{5C05AB6F-B046-40CB-8C48-36BCFC9D9402}"/>
  </bookViews>
  <sheets>
    <sheet name="실전9회" sheetId="4" r:id="rId1"/>
  </sheets>
  <definedNames>
    <definedName name="_xlnm.Print_Area" localSheetId="0">실전9회!$A$1:$L$48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4" l="1"/>
  <c r="J27" i="4"/>
  <c r="K27" i="4"/>
  <c r="I27" i="4"/>
  <c r="I25" i="4"/>
  <c r="H21" i="4"/>
  <c r="H14" i="4"/>
  <c r="H8" i="4"/>
  <c r="H7" i="4"/>
  <c r="H4" i="4"/>
  <c r="J26" i="4" s="1"/>
  <c r="H15" i="4"/>
  <c r="H20" i="4"/>
  <c r="H6" i="4"/>
  <c r="H17" i="4"/>
  <c r="H9" i="4"/>
  <c r="H22" i="4"/>
  <c r="H23" i="4"/>
  <c r="H11" i="4"/>
  <c r="H10" i="4"/>
  <c r="H5" i="4"/>
  <c r="I26" i="4" s="1"/>
  <c r="H12" i="4"/>
  <c r="H19" i="4"/>
  <c r="H16" i="4"/>
  <c r="H18" i="4"/>
  <c r="I24" i="4" s="1"/>
  <c r="H13" i="4"/>
  <c r="G24" i="4" a="1"/>
  <c r="G24" i="4" s="1"/>
  <c r="K21" i="4"/>
  <c r="K8" i="4"/>
  <c r="K7" i="4"/>
  <c r="K17" i="4"/>
  <c r="K9" i="4"/>
  <c r="K22" i="4"/>
  <c r="K23" i="4"/>
  <c r="K11" i="4"/>
  <c r="K5" i="4"/>
  <c r="K12" i="4"/>
  <c r="J21" i="4"/>
  <c r="J14" i="4"/>
  <c r="K14" i="4" s="1"/>
  <c r="J8" i="4"/>
  <c r="J7" i="4"/>
  <c r="J4" i="4"/>
  <c r="K4" i="4" s="1"/>
  <c r="J15" i="4"/>
  <c r="K15" i="4" s="1"/>
  <c r="J20" i="4"/>
  <c r="K20" i="4" s="1"/>
  <c r="J6" i="4"/>
  <c r="K6" i="4" s="1"/>
  <c r="J17" i="4"/>
  <c r="J9" i="4"/>
  <c r="J22" i="4"/>
  <c r="J23" i="4"/>
  <c r="J11" i="4"/>
  <c r="J10" i="4"/>
  <c r="K10" i="4" s="1"/>
  <c r="J5" i="4"/>
  <c r="J12" i="4"/>
  <c r="J19" i="4"/>
  <c r="K19" i="4" s="1"/>
  <c r="J16" i="4"/>
  <c r="K16" i="4" s="1"/>
  <c r="J18" i="4"/>
  <c r="K18" i="4" s="1"/>
  <c r="K26" i="4" s="1"/>
  <c r="J13" i="4"/>
  <c r="K13" i="4" s="1"/>
  <c r="G21" i="4"/>
  <c r="L21" i="4" s="1"/>
  <c r="G14" i="4"/>
  <c r="L14" i="4" s="1"/>
  <c r="G8" i="4"/>
  <c r="L8" i="4" s="1"/>
  <c r="G7" i="4"/>
  <c r="L7" i="4" s="1"/>
  <c r="G4" i="4"/>
  <c r="L4" i="4" s="1"/>
  <c r="G15" i="4"/>
  <c r="L15" i="4" s="1"/>
  <c r="G20" i="4"/>
  <c r="L20" i="4" s="1"/>
  <c r="G6" i="4"/>
  <c r="L6" i="4" s="1"/>
  <c r="G17" i="4"/>
  <c r="L17" i="4" s="1"/>
  <c r="G9" i="4"/>
  <c r="L9" i="4" s="1"/>
  <c r="G22" i="4"/>
  <c r="L22" i="4" s="1"/>
  <c r="G23" i="4"/>
  <c r="L23" i="4" s="1"/>
  <c r="G11" i="4"/>
  <c r="L11" i="4" s="1"/>
  <c r="G10" i="4"/>
  <c r="L10" i="4" s="1"/>
  <c r="G5" i="4"/>
  <c r="L5" i="4" s="1"/>
  <c r="G12" i="4"/>
  <c r="L12" i="4" s="1"/>
  <c r="G19" i="4"/>
  <c r="L19" i="4" s="1"/>
  <c r="G16" i="4"/>
  <c r="L16" i="4" s="1"/>
  <c r="G18" i="4"/>
  <c r="L18" i="4" s="1"/>
  <c r="G13" i="4"/>
  <c r="L13" i="4" s="1"/>
  <c r="K24" i="4" l="1"/>
  <c r="J24" i="4"/>
  <c r="K25" i="4"/>
  <c r="J25" i="4"/>
  <c r="G26" i="4"/>
  <c r="G25" i="4"/>
</calcChain>
</file>

<file path=xl/sharedStrings.xml><?xml version="1.0" encoding="utf-8"?>
<sst xmlns="http://schemas.openxmlformats.org/spreadsheetml/2006/main" count="21" uniqueCount="21">
  <si>
    <t>차량번호</t>
    <phoneticPr fontId="1" type="noConversion"/>
  </si>
  <si>
    <t xml:space="preserve">배기량 </t>
    <phoneticPr fontId="1" type="noConversion"/>
  </si>
  <si>
    <t>주유량</t>
    <phoneticPr fontId="1" type="noConversion"/>
  </si>
  <si>
    <t>연료단가</t>
    <phoneticPr fontId="1" type="noConversion"/>
  </si>
  <si>
    <t>주행거리</t>
    <phoneticPr fontId="1" type="noConversion"/>
  </si>
  <si>
    <t>수리비</t>
    <phoneticPr fontId="1" type="noConversion"/>
  </si>
  <si>
    <t>보험료</t>
    <phoneticPr fontId="1" type="noConversion"/>
  </si>
  <si>
    <t>연비</t>
    <phoneticPr fontId="1" type="noConversion"/>
  </si>
  <si>
    <t>구분</t>
    <phoneticPr fontId="1" type="noConversion"/>
  </si>
  <si>
    <t>연료비</t>
    <phoneticPr fontId="1" type="noConversion"/>
  </si>
  <si>
    <t>유지비</t>
    <phoneticPr fontId="1" type="noConversion"/>
  </si>
  <si>
    <t>평가</t>
    <phoneticPr fontId="1" type="noConversion"/>
  </si>
  <si>
    <t>연비분포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</si>
  <si>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</si>
  <si>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</si>
  <si>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</si>
  <si>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차량번호가 3으로 시작하고 평가가 '우수'인 합계</t>
    <phoneticPr fontId="1" type="noConversion"/>
  </si>
  <si>
    <t>평가가 '최우수'이거나 '우수'인 유지비의 합계</t>
    <phoneticPr fontId="1" type="noConversion"/>
  </si>
  <si>
    <t>운행시 차량 유지비 계산</t>
    <phoneticPr fontId="1" type="noConversion"/>
  </si>
  <si>
    <t>=SUMPRODUCT((ISNUMBER(FIND("최우수",$L$4:$L$23))+ISNUMBER(FIND("우수",$L$4:$L$23))),K4:K23)</t>
    <phoneticPr fontId="1" type="noConversion"/>
  </si>
  <si>
    <t>=IF($G8&gt;=6,"최우수",IF($G8&gt;=4,"우수","불량"))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</si>
</sst>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0" fillId="0" borderId="1" xfId="0" applyNumberForma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2" fontId="0" fillId="2" borderId="1" xfId="0" applyNumberFormat="1" applyFill="1" applyBorder="1">
      <alignment vertical="center"/>
    </xf>
    <xf numFmtId="0" fontId="0" fillId="2" borderId="2" xfId="0" quotePrefix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구분별 보험료와 연료비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실전9회!$I$3</c:f>
              <c:strCache>
                <c:ptCount val="1"/>
                <c:pt idx="0">
                  <c:v>보험료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실전9회!$H$24:$H$26</c:f>
              <c:strCache>
                <c:ptCount val="3"/>
                <c:pt idx="0">
                  <c:v>승용차</c:v>
                </c:pt>
                <c:pt idx="1">
                  <c:v>승합차</c:v>
                </c:pt>
                <c:pt idx="2">
                  <c:v>화물차</c:v>
                </c:pt>
              </c:strCache>
            </c:strRef>
          </c:cat>
          <c:val>
            <c:numRef>
              <c:f>실전9회!$I$24:$I$26</c:f>
              <c:numCache>
                <c:formatCode>_("₩"* #,##0_);_("₩"* \(#,##0\);_("₩"* "-"_);_(@_)</c:formatCode>
                <c:ptCount val="3"/>
                <c:pt idx="0">
                  <c:v>620000</c:v>
                </c:pt>
                <c:pt idx="1">
                  <c:v>480000</c:v>
                </c:pt>
                <c:pt idx="2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1-4F35-914B-9E64B0EC9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558879"/>
        <c:axId val="377090591"/>
      </c:barChart>
      <c:lineChart>
        <c:grouping val="standard"/>
        <c:varyColors val="0"/>
        <c:ser>
          <c:idx val="1"/>
          <c:order val="1"/>
          <c:tx>
            <c:strRef>
              <c:f>실전9회!$J$3</c:f>
              <c:strCache>
                <c:ptCount val="1"/>
                <c:pt idx="0">
                  <c:v>연료비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실전9회!$H$24:$H$26</c:f>
              <c:strCache>
                <c:ptCount val="3"/>
                <c:pt idx="0">
                  <c:v>승용차</c:v>
                </c:pt>
                <c:pt idx="1">
                  <c:v>승합차</c:v>
                </c:pt>
                <c:pt idx="2">
                  <c:v>화물차</c:v>
                </c:pt>
              </c:strCache>
            </c:strRef>
          </c:cat>
          <c:val>
            <c:numRef>
              <c:f>실전9회!$J$24:$J$26</c:f>
              <c:numCache>
                <c:formatCode>_("₩"* #,##0_);_("₩"* \(#,##0\);_("₩"* "-"_);_(@_)</c:formatCode>
                <c:ptCount val="3"/>
                <c:pt idx="0">
                  <c:v>240930</c:v>
                </c:pt>
                <c:pt idx="1">
                  <c:v>255460</c:v>
                </c:pt>
                <c:pt idx="2">
                  <c:v>319750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1-4F35-914B-9E64B0EC9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558879"/>
        <c:axId val="377090591"/>
      </c:lineChart>
      <c:catAx>
        <c:axId val="3915588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구분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77090591"/>
        <c:auto val="1"/>
        <c:lblAlgn val="ctr"/>
        <c:lblOffset val="100"/>
        <c:noMultiLvlLbl val="0"/>
      </c:catAx>
      <c:valAx>
        <c:axId val="377090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1558879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ko-KR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31</xdr:row>
      <xdr:rowOff>19049</xdr:rowOff>
    </xdr:from>
    <xdr:to>
      <xdr:col>11</xdr:col>
      <xdr:colOff>1047750</xdr:colOff>
      <xdr:row>47</xdr:row>
      <xdr:rowOff>38100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B74A2C-1FAE-4EB6-813F-FAAA2E0F89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81D9-A551-4FBC-82F2-C8742A60CF0F}">
  <dimension ref="A1:L30"/>
  <sheetViews>
    <sheetView tabSelected="1" zoomScaleNormal="100" workbookViewId="0">
      <selection activeCell="O24" sqref="O24"/>
    </sheetView>
  </sheetViews>
  <sheetFormatPr defaultRowHeight="16.5" x14ac:dyDescent="0.3"/>
  <cols>
    <col min="1" max="1" width="12.625" customWidth="1"/>
    <col min="3" max="5" width="0" hidden="1" customWidth="1"/>
    <col min="6" max="6" width="10.875" hidden="1" customWidth="1"/>
    <col min="7" max="8" width="12.625" customWidth="1"/>
    <col min="9" max="11" width="15.875" customWidth="1"/>
    <col min="12" max="12" width="15.5" customWidth="1"/>
  </cols>
  <sheetData>
    <row r="1" spans="1:12" ht="26.25" x14ac:dyDescent="0.3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s="1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7</v>
      </c>
      <c r="H3" s="4" t="s">
        <v>8</v>
      </c>
      <c r="I3" s="4" t="s">
        <v>6</v>
      </c>
      <c r="J3" s="4" t="s">
        <v>9</v>
      </c>
      <c r="K3" s="4" t="s">
        <v>10</v>
      </c>
      <c r="L3" s="4" t="s">
        <v>11</v>
      </c>
    </row>
    <row r="4" spans="1:12" x14ac:dyDescent="0.3">
      <c r="A4" s="2">
        <v>1245</v>
      </c>
      <c r="B4" s="2">
        <v>1300</v>
      </c>
      <c r="C4" s="2">
        <v>25</v>
      </c>
      <c r="D4" s="2">
        <v>890</v>
      </c>
      <c r="E4" s="2">
        <v>110</v>
      </c>
      <c r="F4" s="3">
        <v>100000</v>
      </c>
      <c r="G4" s="13">
        <f>$E4/$C4</f>
        <v>4.4000000000000004</v>
      </c>
      <c r="H4" s="4" t="str">
        <f>IF(LEFT($A4,1)="1","승용차",IF(LEFT($A4,1)="2","승합차","화물차"))</f>
        <v>승용차</v>
      </c>
      <c r="I4" s="3">
        <v>50000</v>
      </c>
      <c r="J4" s="3">
        <f>$C4*$D4</f>
        <v>22250</v>
      </c>
      <c r="K4" s="3">
        <f>$I4+$J4+$F4</f>
        <v>172250</v>
      </c>
      <c r="L4" s="4" t="str">
        <f>IF($G4&gt;=6,"최우수",IF($G4&gt;=4,"우수","불량"))</f>
        <v>우수</v>
      </c>
    </row>
    <row r="5" spans="1:12" x14ac:dyDescent="0.3">
      <c r="A5" s="2">
        <v>1258</v>
      </c>
      <c r="B5" s="2">
        <v>3000</v>
      </c>
      <c r="C5" s="2">
        <v>40</v>
      </c>
      <c r="D5" s="2">
        <v>890</v>
      </c>
      <c r="E5" s="2">
        <v>120</v>
      </c>
      <c r="F5" s="3">
        <v>85000</v>
      </c>
      <c r="G5" s="13">
        <f>$E5/$C5</f>
        <v>3</v>
      </c>
      <c r="H5" s="4" t="str">
        <f>IF(LEFT($A5,1)="1","승용차",IF(LEFT($A5,1)="2","승합차","화물차"))</f>
        <v>승용차</v>
      </c>
      <c r="I5" s="3">
        <v>130000</v>
      </c>
      <c r="J5" s="3">
        <f>$C5*$D5</f>
        <v>35600</v>
      </c>
      <c r="K5" s="3">
        <f>$I5+$J5+$F5</f>
        <v>250600</v>
      </c>
      <c r="L5" s="4" t="str">
        <f>IF($G5&gt;=6,"최우수",IF($G5&gt;=4,"우수","불량"))</f>
        <v>불량</v>
      </c>
    </row>
    <row r="6" spans="1:12" x14ac:dyDescent="0.3">
      <c r="A6" s="2">
        <v>1258</v>
      </c>
      <c r="B6" s="2">
        <v>1500</v>
      </c>
      <c r="C6" s="2">
        <v>25</v>
      </c>
      <c r="D6" s="2">
        <v>1500</v>
      </c>
      <c r="E6" s="2">
        <v>100</v>
      </c>
      <c r="F6" s="3">
        <v>115000</v>
      </c>
      <c r="G6" s="13">
        <f>$E6/$C6</f>
        <v>4</v>
      </c>
      <c r="H6" s="4" t="str">
        <f>IF(LEFT($A6,1)="1","승용차",IF(LEFT($A6,1)="2","승합차","화물차"))</f>
        <v>승용차</v>
      </c>
      <c r="I6" s="3">
        <v>50000</v>
      </c>
      <c r="J6" s="3">
        <f>$C6*$D6</f>
        <v>37500</v>
      </c>
      <c r="K6" s="3">
        <f>$I6+$J6+$F6</f>
        <v>202500</v>
      </c>
      <c r="L6" s="4" t="str">
        <f>IF($G6&gt;=6,"최우수",IF($G6&gt;=4,"우수","불량"))</f>
        <v>우수</v>
      </c>
    </row>
    <row r="7" spans="1:12" x14ac:dyDescent="0.3">
      <c r="A7" s="2">
        <v>1354</v>
      </c>
      <c r="B7" s="2">
        <v>1800</v>
      </c>
      <c r="C7" s="2">
        <v>30</v>
      </c>
      <c r="D7" s="2">
        <v>1500</v>
      </c>
      <c r="E7" s="2">
        <v>100</v>
      </c>
      <c r="F7" s="3">
        <v>50000</v>
      </c>
      <c r="G7" s="13">
        <f>$E7/$C7</f>
        <v>3.3333333333333335</v>
      </c>
      <c r="H7" s="4" t="str">
        <f>IF(LEFT($A7,1)="1","승용차",IF(LEFT($A7,1)="2","승합차","화물차"))</f>
        <v>승용차</v>
      </c>
      <c r="I7" s="3">
        <v>70000</v>
      </c>
      <c r="J7" s="3">
        <f>$C7*$D7</f>
        <v>45000</v>
      </c>
      <c r="K7" s="3">
        <f>$I7+$J7+$F7</f>
        <v>165000</v>
      </c>
      <c r="L7" s="4" t="str">
        <f>IF($G7&gt;=6,"최우수",IF($G7&gt;=4,"우수","불량"))</f>
        <v>불량</v>
      </c>
    </row>
    <row r="8" spans="1:12" x14ac:dyDescent="0.3">
      <c r="A8" s="2">
        <v>1542</v>
      </c>
      <c r="B8" s="2">
        <v>2000</v>
      </c>
      <c r="C8" s="2">
        <v>18</v>
      </c>
      <c r="D8" s="2">
        <v>1500</v>
      </c>
      <c r="E8" s="2">
        <v>180</v>
      </c>
      <c r="F8" s="3">
        <v>85000</v>
      </c>
      <c r="G8" s="13">
        <f>$E8/$C8</f>
        <v>10</v>
      </c>
      <c r="H8" s="4" t="str">
        <f>IF(LEFT($A8,1)="1","승용차",IF(LEFT($A8,1)="2","승합차","화물차"))</f>
        <v>승용차</v>
      </c>
      <c r="I8" s="3">
        <v>50000</v>
      </c>
      <c r="J8" s="3">
        <f>$C8*$D8</f>
        <v>27000</v>
      </c>
      <c r="K8" s="3">
        <f>$I8+$J8+$F8</f>
        <v>162000</v>
      </c>
      <c r="L8" s="4" t="str">
        <f>IF($G8&gt;=6,"최우수",IF($G8&gt;=4,"우수","불량"))</f>
        <v>최우수</v>
      </c>
    </row>
    <row r="9" spans="1:12" x14ac:dyDescent="0.3">
      <c r="A9" s="2">
        <v>1542</v>
      </c>
      <c r="B9" s="2">
        <v>1800</v>
      </c>
      <c r="C9" s="2">
        <v>25</v>
      </c>
      <c r="D9" s="2">
        <v>880</v>
      </c>
      <c r="E9" s="2">
        <v>180</v>
      </c>
      <c r="F9" s="3">
        <v>65000</v>
      </c>
      <c r="G9" s="13">
        <f>$E9/$C9</f>
        <v>7.2</v>
      </c>
      <c r="H9" s="4" t="str">
        <f>IF(LEFT($A9,1)="1","승용차",IF(LEFT($A9,1)="2","승합차","화물차"))</f>
        <v>승용차</v>
      </c>
      <c r="I9" s="3">
        <v>130000</v>
      </c>
      <c r="J9" s="3">
        <f>$C9*$D9</f>
        <v>22000</v>
      </c>
      <c r="K9" s="3">
        <f>$I9+$J9+$F9</f>
        <v>217000</v>
      </c>
      <c r="L9" s="4" t="str">
        <f>IF($G9&gt;=6,"최우수",IF($G9&gt;=4,"우수","불량"))</f>
        <v>최우수</v>
      </c>
    </row>
    <row r="10" spans="1:12" x14ac:dyDescent="0.3">
      <c r="A10" s="2">
        <v>1828</v>
      </c>
      <c r="B10" s="2">
        <v>2500</v>
      </c>
      <c r="C10" s="2">
        <v>16</v>
      </c>
      <c r="D10" s="2">
        <v>880</v>
      </c>
      <c r="E10" s="2">
        <v>130</v>
      </c>
      <c r="F10" s="3">
        <v>150000</v>
      </c>
      <c r="G10" s="13">
        <f>$E10/$C10</f>
        <v>8.125</v>
      </c>
      <c r="H10" s="4" t="str">
        <f>IF(LEFT($A10,1)="1","승용차",IF(LEFT($A10,1)="2","승합차","화물차"))</f>
        <v>승용차</v>
      </c>
      <c r="I10" s="3">
        <v>70000</v>
      </c>
      <c r="J10" s="3">
        <f>$C10*$D10</f>
        <v>14080</v>
      </c>
      <c r="K10" s="3">
        <f>$I10+$J10+$F10</f>
        <v>234080</v>
      </c>
      <c r="L10" s="4" t="str">
        <f>IF($G10&gt;=6,"최우수",IF($G10&gt;=4,"우수","불량"))</f>
        <v>최우수</v>
      </c>
    </row>
    <row r="11" spans="1:12" x14ac:dyDescent="0.3">
      <c r="A11" s="2">
        <v>1895</v>
      </c>
      <c r="B11" s="2">
        <v>2100</v>
      </c>
      <c r="C11" s="2">
        <v>25</v>
      </c>
      <c r="D11" s="2">
        <v>1500</v>
      </c>
      <c r="E11" s="2">
        <v>110</v>
      </c>
      <c r="F11" s="3">
        <v>123000</v>
      </c>
      <c r="G11" s="13">
        <f>$E11/$C11</f>
        <v>4.4000000000000004</v>
      </c>
      <c r="H11" s="4" t="str">
        <f>IF(LEFT($A11,1)="1","승용차",IF(LEFT($A11,1)="2","승합차","화물차"))</f>
        <v>승용차</v>
      </c>
      <c r="I11" s="3">
        <v>70000</v>
      </c>
      <c r="J11" s="3">
        <f>$C11*$D11</f>
        <v>37500</v>
      </c>
      <c r="K11" s="3">
        <f>$I11+$J11+$F11</f>
        <v>230500</v>
      </c>
      <c r="L11" s="4" t="str">
        <f>IF($G11&gt;=6,"최우수",IF($G11&gt;=4,"우수","불량"))</f>
        <v>우수</v>
      </c>
    </row>
    <row r="12" spans="1:12" x14ac:dyDescent="0.3">
      <c r="A12" s="2">
        <v>2158</v>
      </c>
      <c r="B12" s="2">
        <v>2500</v>
      </c>
      <c r="C12" s="2">
        <v>54</v>
      </c>
      <c r="D12" s="2">
        <v>880</v>
      </c>
      <c r="E12" s="2">
        <v>200</v>
      </c>
      <c r="F12" s="3">
        <v>90000</v>
      </c>
      <c r="G12" s="13">
        <f>$E12/$C12</f>
        <v>3.7037037037037037</v>
      </c>
      <c r="H12" s="4" t="str">
        <f>IF(LEFT($A12,1)="1","승용차",IF(LEFT($A12,1)="2","승합차","화물차"))</f>
        <v>승합차</v>
      </c>
      <c r="I12" s="3">
        <v>130000</v>
      </c>
      <c r="J12" s="3">
        <f>$C12*$D12</f>
        <v>47520</v>
      </c>
      <c r="K12" s="3">
        <f>$I12+$J12+$F12</f>
        <v>267520</v>
      </c>
      <c r="L12" s="4" t="str">
        <f>IF($G12&gt;=6,"최우수",IF($G12&gt;=4,"우수","불량"))</f>
        <v>불량</v>
      </c>
    </row>
    <row r="13" spans="1:12" x14ac:dyDescent="0.3">
      <c r="A13" s="2">
        <v>2405</v>
      </c>
      <c r="B13" s="2">
        <v>1300</v>
      </c>
      <c r="C13" s="2">
        <v>30</v>
      </c>
      <c r="D13" s="2">
        <v>890</v>
      </c>
      <c r="E13" s="2">
        <v>130</v>
      </c>
      <c r="F13" s="3">
        <v>55000</v>
      </c>
      <c r="G13" s="13">
        <f>$E13/$C13</f>
        <v>4.333333333333333</v>
      </c>
      <c r="H13" s="4" t="str">
        <f>IF(LEFT($A13,1)="1","승용차",IF(LEFT($A13,1)="2","승합차","화물차"))</f>
        <v>승합차</v>
      </c>
      <c r="I13" s="3">
        <v>50000</v>
      </c>
      <c r="J13" s="3">
        <f>$C13*$D13</f>
        <v>26700</v>
      </c>
      <c r="K13" s="3">
        <f>$I13+$J13+$F13</f>
        <v>131700</v>
      </c>
      <c r="L13" s="4" t="str">
        <f>IF($G13&gt;=6,"최우수",IF($G13&gt;=4,"우수","불량"))</f>
        <v>우수</v>
      </c>
    </row>
    <row r="14" spans="1:12" x14ac:dyDescent="0.3">
      <c r="A14" s="2">
        <v>2535</v>
      </c>
      <c r="B14" s="2">
        <v>1800</v>
      </c>
      <c r="C14" s="2">
        <v>38</v>
      </c>
      <c r="D14" s="2">
        <v>890</v>
      </c>
      <c r="E14" s="2">
        <v>150</v>
      </c>
      <c r="F14" s="3">
        <v>69000</v>
      </c>
      <c r="G14" s="13">
        <f>$E14/$C14</f>
        <v>3.9473684210526314</v>
      </c>
      <c r="H14" s="4" t="str">
        <f>IF(LEFT($A14,1)="1","승용차",IF(LEFT($A14,1)="2","승합차","화물차"))</f>
        <v>승합차</v>
      </c>
      <c r="I14" s="3">
        <v>50000</v>
      </c>
      <c r="J14" s="3">
        <f>$C14*$D14</f>
        <v>33820</v>
      </c>
      <c r="K14" s="3">
        <f>$I14+$J14+$F14</f>
        <v>152820</v>
      </c>
      <c r="L14" s="4" t="str">
        <f>IF($G14&gt;=6,"최우수",IF($G14&gt;=4,"우수","불량"))</f>
        <v>불량</v>
      </c>
    </row>
    <row r="15" spans="1:12" x14ac:dyDescent="0.3">
      <c r="A15" s="2">
        <v>2654</v>
      </c>
      <c r="B15" s="2">
        <v>1800</v>
      </c>
      <c r="C15" s="2">
        <v>54</v>
      </c>
      <c r="D15" s="2">
        <v>780</v>
      </c>
      <c r="E15" s="2">
        <v>200</v>
      </c>
      <c r="F15" s="3">
        <v>65000</v>
      </c>
      <c r="G15" s="13">
        <f>$E15/$C15</f>
        <v>3.7037037037037037</v>
      </c>
      <c r="H15" s="4" t="str">
        <f>IF(LEFT($A15,1)="1","승용차",IF(LEFT($A15,1)="2","승합차","화물차"))</f>
        <v>승합차</v>
      </c>
      <c r="I15" s="3">
        <v>70000</v>
      </c>
      <c r="J15" s="3">
        <f>$C15*$D15</f>
        <v>42120</v>
      </c>
      <c r="K15" s="3">
        <f>$I15+$J15+$F15</f>
        <v>177120</v>
      </c>
      <c r="L15" s="4" t="str">
        <f>IF($G15&gt;=6,"최우수",IF($G15&gt;=4,"우수","불량"))</f>
        <v>불량</v>
      </c>
    </row>
    <row r="16" spans="1:12" x14ac:dyDescent="0.3">
      <c r="A16" s="2">
        <v>2658</v>
      </c>
      <c r="B16" s="2">
        <v>3150</v>
      </c>
      <c r="C16" s="2">
        <v>81</v>
      </c>
      <c r="D16" s="2">
        <v>780</v>
      </c>
      <c r="E16" s="2">
        <v>650</v>
      </c>
      <c r="F16" s="3">
        <v>95000</v>
      </c>
      <c r="G16" s="13">
        <f>$E16/$C16</f>
        <v>8.0246913580246915</v>
      </c>
      <c r="H16" s="4" t="str">
        <f>IF(LEFT($A16,1)="1","승용차",IF(LEFT($A16,1)="2","승합차","화물차"))</f>
        <v>승합차</v>
      </c>
      <c r="I16" s="3">
        <v>130000</v>
      </c>
      <c r="J16" s="3">
        <f>$C16*$D16</f>
        <v>63180</v>
      </c>
      <c r="K16" s="3">
        <f>$I16+$J16+$F16</f>
        <v>288180</v>
      </c>
      <c r="L16" s="4" t="str">
        <f>IF($G16&gt;=6,"최우수",IF($G16&gt;=4,"우수","불량"))</f>
        <v>최우수</v>
      </c>
    </row>
    <row r="17" spans="1:12" x14ac:dyDescent="0.3">
      <c r="A17" s="2">
        <v>2658</v>
      </c>
      <c r="B17" s="2">
        <v>2140</v>
      </c>
      <c r="C17" s="2">
        <v>54</v>
      </c>
      <c r="D17" s="2">
        <v>780</v>
      </c>
      <c r="E17" s="2">
        <v>420</v>
      </c>
      <c r="F17" s="3">
        <v>120000</v>
      </c>
      <c r="G17" s="13">
        <f>$E17/$C17</f>
        <v>7.7777777777777777</v>
      </c>
      <c r="H17" s="4" t="str">
        <f>IF(LEFT($A17,1)="1","승용차",IF(LEFT($A17,1)="2","승합차","화물차"))</f>
        <v>승합차</v>
      </c>
      <c r="I17" s="3">
        <v>50000</v>
      </c>
      <c r="J17" s="3">
        <f>$C17*$D17</f>
        <v>42120</v>
      </c>
      <c r="K17" s="3">
        <f>$I17+$J17+$F17</f>
        <v>212120</v>
      </c>
      <c r="L17" s="4" t="str">
        <f>IF($G17&gt;=6,"최우수",IF($G17&gt;=4,"우수","불량"))</f>
        <v>최우수</v>
      </c>
    </row>
    <row r="18" spans="1:12" x14ac:dyDescent="0.3">
      <c r="A18" s="2">
        <v>3054</v>
      </c>
      <c r="B18" s="2">
        <v>2500</v>
      </c>
      <c r="C18" s="2">
        <v>75</v>
      </c>
      <c r="D18" s="2">
        <v>1500</v>
      </c>
      <c r="E18" s="2">
        <v>150</v>
      </c>
      <c r="F18" s="3">
        <v>89000</v>
      </c>
      <c r="G18" s="13">
        <f>$E18/$C18</f>
        <v>2</v>
      </c>
      <c r="H18" s="4" t="str">
        <f>IF(LEFT($A18,1)="1","승용차",IF(LEFT($A18,1)="2","승합차","화물차"))</f>
        <v>화물차</v>
      </c>
      <c r="I18" s="3">
        <v>130000</v>
      </c>
      <c r="J18" s="3">
        <f>$C18*$D18</f>
        <v>112500</v>
      </c>
      <c r="K18" s="3">
        <f>$I18+$J18+$F18</f>
        <v>331500</v>
      </c>
      <c r="L18" s="4" t="str">
        <f>IF($G18&gt;=6,"최우수",IF($G18&gt;=4,"우수","불량"))</f>
        <v>불량</v>
      </c>
    </row>
    <row r="19" spans="1:12" x14ac:dyDescent="0.3">
      <c r="A19" s="2">
        <v>3254</v>
      </c>
      <c r="B19" s="2">
        <v>1800</v>
      </c>
      <c r="C19" s="2">
        <v>43</v>
      </c>
      <c r="D19" s="2">
        <v>1500</v>
      </c>
      <c r="E19" s="2">
        <v>250</v>
      </c>
      <c r="F19" s="3">
        <v>149000</v>
      </c>
      <c r="G19" s="13">
        <f>$E19/$C19</f>
        <v>5.8139534883720927</v>
      </c>
      <c r="H19" s="4" t="str">
        <f>IF(LEFT($A19,1)="1","승용차",IF(LEFT($A19,1)="2","승합차","화물차"))</f>
        <v>화물차</v>
      </c>
      <c r="I19" s="3">
        <v>70000</v>
      </c>
      <c r="J19" s="3">
        <f>$C19*$D19</f>
        <v>64500</v>
      </c>
      <c r="K19" s="3">
        <f>$I19+$J19+$F19</f>
        <v>283500</v>
      </c>
      <c r="L19" s="4" t="str">
        <f>IF($G19&gt;=6,"최우수",IF($G19&gt;=4,"우수","불량"))</f>
        <v>우수</v>
      </c>
    </row>
    <row r="20" spans="1:12" x14ac:dyDescent="0.3">
      <c r="A20" s="2">
        <v>3258</v>
      </c>
      <c r="B20" s="2">
        <v>2150</v>
      </c>
      <c r="C20" s="2">
        <v>43</v>
      </c>
      <c r="D20" s="2">
        <v>880</v>
      </c>
      <c r="E20" s="2">
        <v>250</v>
      </c>
      <c r="F20" s="3">
        <v>75000</v>
      </c>
      <c r="G20" s="13">
        <f>$E20/$C20</f>
        <v>5.8139534883720927</v>
      </c>
      <c r="H20" s="4" t="str">
        <f>IF(LEFT($A20,1)="1","승용차",IF(LEFT($A20,1)="2","승합차","화물차"))</f>
        <v>화물차</v>
      </c>
      <c r="I20" s="3">
        <v>70000</v>
      </c>
      <c r="J20" s="3">
        <f>$C20*$D20</f>
        <v>37840</v>
      </c>
      <c r="K20" s="3">
        <f>$I20+$J20+$F20</f>
        <v>182840</v>
      </c>
      <c r="L20" s="4" t="str">
        <f>IF($G20&gt;=6,"최우수",IF($G20&gt;=4,"우수","불량"))</f>
        <v>우수</v>
      </c>
    </row>
    <row r="21" spans="1:12" x14ac:dyDescent="0.3">
      <c r="A21" s="2">
        <v>3564</v>
      </c>
      <c r="B21" s="2">
        <v>1200</v>
      </c>
      <c r="C21" s="2">
        <v>19</v>
      </c>
      <c r="D21" s="2">
        <v>890</v>
      </c>
      <c r="E21" s="2">
        <v>100</v>
      </c>
      <c r="F21" s="3">
        <v>69000</v>
      </c>
      <c r="G21" s="13">
        <f>$E21/$C21</f>
        <v>5.2631578947368425</v>
      </c>
      <c r="H21" s="4" t="str">
        <f>IF(LEFT($A21,1)="1","승용차",IF(LEFT($A21,1)="2","승합차","화물차"))</f>
        <v>화물차</v>
      </c>
      <c r="I21" s="3">
        <v>50000</v>
      </c>
      <c r="J21" s="3">
        <f>$C21*$D21</f>
        <v>16910</v>
      </c>
      <c r="K21" s="3">
        <f>$I21+$J21+$F21</f>
        <v>135910</v>
      </c>
      <c r="L21" s="4" t="str">
        <f>IF($G21&gt;=6,"최우수",IF($G21&gt;=4,"우수","불량"))</f>
        <v>우수</v>
      </c>
    </row>
    <row r="22" spans="1:12" x14ac:dyDescent="0.3">
      <c r="A22" s="2">
        <v>3582</v>
      </c>
      <c r="B22" s="2">
        <v>2500</v>
      </c>
      <c r="C22" s="2">
        <v>29</v>
      </c>
      <c r="D22" s="2">
        <v>1500</v>
      </c>
      <c r="E22" s="2">
        <v>120</v>
      </c>
      <c r="F22" s="3">
        <v>48000</v>
      </c>
      <c r="G22" s="13">
        <f>$E22/$C22</f>
        <v>4.1379310344827589</v>
      </c>
      <c r="H22" s="4" t="str">
        <f>IF(LEFT($A22,1)="1","승용차",IF(LEFT($A22,1)="2","승합차","화물차"))</f>
        <v>화물차</v>
      </c>
      <c r="I22" s="3">
        <v>130000</v>
      </c>
      <c r="J22" s="3">
        <f>$C22*$D22</f>
        <v>43500</v>
      </c>
      <c r="K22" s="3">
        <f>$I22+$J22+$F22</f>
        <v>221500</v>
      </c>
      <c r="L22" s="4" t="str">
        <f>IF($G22&gt;=6,"최우수",IF($G22&gt;=4,"우수","불량"))</f>
        <v>우수</v>
      </c>
    </row>
    <row r="23" spans="1:12" x14ac:dyDescent="0.3">
      <c r="A23" s="2">
        <v>3652</v>
      </c>
      <c r="B23" s="2">
        <v>2000</v>
      </c>
      <c r="C23" s="2">
        <v>50</v>
      </c>
      <c r="D23" s="2">
        <v>890</v>
      </c>
      <c r="E23" s="2">
        <v>250</v>
      </c>
      <c r="F23" s="3">
        <v>130000</v>
      </c>
      <c r="G23" s="13">
        <f>$E23/$C23</f>
        <v>5</v>
      </c>
      <c r="H23" s="4" t="str">
        <f>IF(LEFT($A23,1)="1","승용차",IF(LEFT($A23,1)="2","승합차","화물차"))</f>
        <v>화물차</v>
      </c>
      <c r="I23" s="3">
        <v>50000</v>
      </c>
      <c r="J23" s="3">
        <f>$C23*$D23</f>
        <v>44500</v>
      </c>
      <c r="K23" s="3">
        <f>$I23+$J23+$F23</f>
        <v>224500</v>
      </c>
      <c r="L23" s="4" t="str">
        <f>IF($G23&gt;=6,"최우수",IF($G23&gt;=4,"우수","불량"))</f>
        <v>우수</v>
      </c>
    </row>
    <row r="24" spans="1:12" x14ac:dyDescent="0.3">
      <c r="A24" s="5" t="s">
        <v>12</v>
      </c>
      <c r="B24" s="2">
        <v>3</v>
      </c>
      <c r="C24" s="2"/>
      <c r="D24" s="2"/>
      <c r="E24" s="2"/>
      <c r="F24" s="2"/>
      <c r="G24" s="2">
        <f t="array" ref="G24:G26">FREQUENCY(G4:G23,B24:B26)</f>
        <v>2</v>
      </c>
      <c r="H24" s="4" t="s">
        <v>13</v>
      </c>
      <c r="I24" s="3">
        <f>SUMIF($H$4:$H$23,$H24,I4:I23)</f>
        <v>620000</v>
      </c>
      <c r="J24" s="3">
        <f t="shared" ref="J24:K24" si="0">SUMIF($H$4:$H$23,$H24,J4:J23)</f>
        <v>240930</v>
      </c>
      <c r="K24" s="3">
        <f t="shared" si="0"/>
        <v>1633930</v>
      </c>
      <c r="L24" s="9"/>
    </row>
    <row r="25" spans="1:12" x14ac:dyDescent="0.3">
      <c r="A25" s="5"/>
      <c r="B25" s="2">
        <v>6</v>
      </c>
      <c r="C25" s="2"/>
      <c r="D25" s="2"/>
      <c r="E25" s="2"/>
      <c r="F25" s="2"/>
      <c r="G25" s="2">
        <v>13</v>
      </c>
      <c r="H25" s="4" t="s">
        <v>14</v>
      </c>
      <c r="I25" s="3">
        <f>SUMIF($H$4:$H$23,$H25,I4:I23)</f>
        <v>480000</v>
      </c>
      <c r="J25" s="3">
        <f t="shared" ref="J25:K25" si="1">SUMIF($H$4:$H$23,$H25,J4:J23)</f>
        <v>255460</v>
      </c>
      <c r="K25" s="3">
        <f t="shared" si="1"/>
        <v>1229460</v>
      </c>
      <c r="L25" s="9"/>
    </row>
    <row r="26" spans="1:12" x14ac:dyDescent="0.3">
      <c r="A26" s="5"/>
      <c r="B26" s="2">
        <v>9</v>
      </c>
      <c r="C26" s="2"/>
      <c r="D26" s="2"/>
      <c r="E26" s="2"/>
      <c r="F26" s="2"/>
      <c r="G26" s="2">
        <v>4</v>
      </c>
      <c r="H26" s="4" t="s">
        <v>15</v>
      </c>
      <c r="I26" s="3">
        <f>SUMIF($H$4:$H$23,$H26,I4:I23)</f>
        <v>500000</v>
      </c>
      <c r="J26" s="3">
        <f t="shared" ref="J26:K26" si="2">SUMIF($H$4:$H$23,$H26,J4:J23)</f>
        <v>319750</v>
      </c>
      <c r="K26" s="3">
        <f t="shared" si="2"/>
        <v>1379750</v>
      </c>
      <c r="L26" s="9"/>
    </row>
    <row r="27" spans="1:12" x14ac:dyDescent="0.3">
      <c r="A27" s="10" t="s">
        <v>16</v>
      </c>
      <c r="B27" s="7"/>
      <c r="C27" s="7"/>
      <c r="D27" s="7"/>
      <c r="E27" s="7"/>
      <c r="F27" s="7"/>
      <c r="G27" s="7"/>
      <c r="H27" s="8"/>
      <c r="I27" s="3">
        <f>SUMIFS(I4:I23,$A$4:$A$23,"&gt;=3000",$L$4:$L$23,"우수")</f>
        <v>370000</v>
      </c>
      <c r="J27" s="3">
        <f t="shared" ref="J27:K27" si="3">SUMIFS(J4:J23,$A$4:$A$23,"&gt;=3000",$L$4:$L$23,"우수")</f>
        <v>207250</v>
      </c>
      <c r="K27" s="3">
        <f t="shared" si="3"/>
        <v>1048250</v>
      </c>
      <c r="L27" s="9"/>
    </row>
    <row r="28" spans="1:12" x14ac:dyDescent="0.3">
      <c r="A28" s="14" t="s">
        <v>17</v>
      </c>
      <c r="B28" s="15"/>
      <c r="C28" s="15"/>
      <c r="D28" s="15"/>
      <c r="E28" s="15"/>
      <c r="F28" s="15"/>
      <c r="G28" s="15"/>
      <c r="H28" s="15"/>
      <c r="I28" s="15"/>
      <c r="J28" s="16"/>
      <c r="K28" s="17">
        <f>SUMPRODUCT((ISNUMBER(FIND("최우수",$L$4:$L$23))+ISNUMBER(FIND("우수",$L$4:$L$23))),K4:K23)</f>
        <v>4011960</v>
      </c>
      <c r="L28" s="9"/>
    </row>
    <row r="29" spans="1:12" x14ac:dyDescent="0.3">
      <c r="A29" s="18" t="s">
        <v>19</v>
      </c>
      <c r="B29" s="15"/>
      <c r="C29" s="15"/>
      <c r="D29" s="15"/>
      <c r="E29" s="15"/>
      <c r="F29" s="15"/>
      <c r="G29" s="15"/>
      <c r="H29" s="15"/>
      <c r="I29" s="15"/>
      <c r="J29" s="15"/>
      <c r="K29" s="16"/>
      <c r="L29" s="9"/>
    </row>
    <row r="30" spans="1:12" x14ac:dyDescent="0.3">
      <c r="A30" s="6" t="s">
        <v>20</v>
      </c>
      <c r="B30" s="7"/>
      <c r="C30" s="7"/>
      <c r="D30" s="7"/>
      <c r="E30" s="7"/>
      <c r="F30" s="7"/>
      <c r="G30" s="7"/>
      <c r="H30" s="7"/>
      <c r="I30" s="7"/>
      <c r="J30" s="7"/>
      <c r="K30" s="8"/>
      <c r="L30" s="9"/>
    </row>
  </sheetData>
  <sortState ref="A4:L23">
    <sortCondition ref="A4:A23"/>
    <sortCondition descending="1" ref="B4:B23"/>
  </sortState>
  <mergeCells count="7">
    <mergeCell ref="A1:L1"/>
    <mergeCell ref="A24:A26"/>
    <mergeCell ref="L24:L30"/>
    <mergeCell ref="A27:H27"/>
    <mergeCell ref="A28:J28"/>
    <mergeCell ref="A29:K29"/>
    <mergeCell ref="A30:K30"/>
  </mergeCells>
  <phoneticPr fontId="1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실전9회</vt:lpstr>
      <vt:lpstr>실전9회!Print_Area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2025-04-11T01:53:35Z</cp:lastPrinted>
  <dcterms:created xsi:type="dcterms:W3CDTF">2025-04-08T01:06:35Z</dcterms:created>
  <dcterms:modified xsi:type="dcterms:W3CDTF">2025-04-11T02:14:09Z</dcterms:modified>
</cp:coreProperties>
</file>