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Q\ITQ엑셀\엑셀연습\"/>
    </mc:Choice>
  </mc:AlternateContent>
  <xr:revisionPtr revIDLastSave="0" documentId="13_ncr:1_{EA9D6F90-1649-49E3-A459-B3465104E2B7}" xr6:coauthVersionLast="47" xr6:coauthVersionMax="47" xr10:uidLastSave="{00000000-0000-0000-0000-000000000000}"/>
  <bookViews>
    <workbookView xWindow="-98" yWindow="-98" windowWidth="21795" windowHeight="12975" activeTab="3" xr2:uid="{65245D24-C368-4059-87E6-545693553D3A}"/>
  </bookViews>
  <sheets>
    <sheet name="제1작업" sheetId="1" r:id="rId1"/>
    <sheet name="제2작업" sheetId="4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전월판매량">제1작업!$F$5:$F$12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<sst xmlns="http://schemas.openxmlformats.org/spreadsheetml/2006/main" count="134" uniqueCount="54">
  <si>
    <t>상품코드</t>
    <phoneticPr fontId="1" type="noConversion"/>
  </si>
  <si>
    <t>상품명</t>
    <phoneticPr fontId="1" type="noConversion"/>
  </si>
  <si>
    <t>구분</t>
    <phoneticPr fontId="1" type="noConversion"/>
  </si>
  <si>
    <t>단위
(단위:원)</t>
    <phoneticPr fontId="1" type="noConversion"/>
  </si>
  <si>
    <t>전월판매량</t>
    <phoneticPr fontId="1" type="noConversion"/>
  </si>
  <si>
    <t>당월판매량</t>
    <phoneticPr fontId="1" type="noConversion"/>
  </si>
  <si>
    <t>포장
단위</t>
    <phoneticPr fontId="1" type="noConversion"/>
  </si>
  <si>
    <t>지역</t>
    <phoneticPr fontId="1" type="noConversion"/>
  </si>
  <si>
    <t>비고</t>
    <phoneticPr fontId="1" type="noConversion"/>
  </si>
  <si>
    <t>M25-02</t>
    <phoneticPr fontId="1" type="noConversion"/>
  </si>
  <si>
    <t>B29-03</t>
    <phoneticPr fontId="1" type="noConversion"/>
  </si>
  <si>
    <t>B32-02</t>
    <phoneticPr fontId="1" type="noConversion"/>
  </si>
  <si>
    <t>S19-01</t>
    <phoneticPr fontId="1" type="noConversion"/>
  </si>
  <si>
    <t>M20-02</t>
    <phoneticPr fontId="1" type="noConversion"/>
  </si>
  <si>
    <t>B37-02</t>
    <phoneticPr fontId="1" type="noConversion"/>
  </si>
  <si>
    <t>M15-01</t>
    <phoneticPr fontId="1" type="noConversion"/>
  </si>
  <si>
    <t>M14-03</t>
    <phoneticPr fontId="1" type="noConversion"/>
  </si>
  <si>
    <t>백진주 쌀</t>
    <phoneticPr fontId="1" type="noConversion"/>
  </si>
  <si>
    <t>살치살 스테이크</t>
    <phoneticPr fontId="1" type="noConversion"/>
  </si>
  <si>
    <t>딱새우</t>
    <phoneticPr fontId="1" type="noConversion"/>
  </si>
  <si>
    <t>등심 스테이크</t>
    <phoneticPr fontId="1" type="noConversion"/>
  </si>
  <si>
    <t>돌산 갓김치</t>
    <phoneticPr fontId="1" type="noConversion"/>
  </si>
  <si>
    <t>랍스터 테일</t>
    <phoneticPr fontId="1" type="noConversion"/>
  </si>
  <si>
    <t>대봉 곶감</t>
    <phoneticPr fontId="1" type="noConversion"/>
  </si>
  <si>
    <t>황토고구마</t>
    <phoneticPr fontId="1" type="noConversion"/>
  </si>
  <si>
    <t>농산물</t>
    <phoneticPr fontId="1" type="noConversion"/>
  </si>
  <si>
    <t>축산물</t>
    <phoneticPr fontId="1" type="noConversion"/>
  </si>
  <si>
    <t>수산물</t>
    <phoneticPr fontId="1" type="noConversion"/>
  </si>
  <si>
    <t>20kg</t>
    <phoneticPr fontId="1" type="noConversion"/>
  </si>
  <si>
    <t>500g</t>
    <phoneticPr fontId="1" type="noConversion"/>
  </si>
  <si>
    <t>1kg</t>
    <phoneticPr fontId="1" type="noConversion"/>
  </si>
  <si>
    <t>2kg</t>
    <phoneticPr fontId="1" type="noConversion"/>
  </si>
  <si>
    <t>480g</t>
    <phoneticPr fontId="1" type="noConversion"/>
  </si>
  <si>
    <t>30구</t>
    <phoneticPr fontId="1" type="noConversion"/>
  </si>
  <si>
    <t>10kg</t>
    <phoneticPr fontId="1" type="noConversion"/>
  </si>
  <si>
    <t>최대 전월판매량</t>
    <phoneticPr fontId="1" type="noConversion"/>
  </si>
  <si>
    <t>수산물 특산품 수</t>
    <phoneticPr fontId="1" type="noConversion"/>
  </si>
  <si>
    <t>농산물 당월판매량의 평균</t>
    <phoneticPr fontId="1" type="noConversion"/>
  </si>
  <si>
    <t>&lt;&gt;수산물</t>
    <phoneticPr fontId="1" type="noConversion"/>
  </si>
  <si>
    <t>&lt;=2000</t>
    <phoneticPr fontId="1" type="noConversion"/>
  </si>
  <si>
    <t>백진주 쌀</t>
  </si>
  <si>
    <t>총합계</t>
  </si>
  <si>
    <t>농산물</t>
  </si>
  <si>
    <t>수산물</t>
  </si>
  <si>
    <t>축산물</t>
  </si>
  <si>
    <t>단가
(단위:원)</t>
    <phoneticPr fontId="1" type="noConversion"/>
  </si>
  <si>
    <t>개수 : 상품명</t>
  </si>
  <si>
    <t>평균 : 단가
(단위:원)</t>
  </si>
  <si>
    <t>1-1000</t>
  </si>
  <si>
    <t>1001-2000</t>
  </si>
  <si>
    <t>2001-3000</t>
  </si>
  <si>
    <t>당월판매량</t>
  </si>
  <si>
    <t>구분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</si>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</sst>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EA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표준" xfId="0" builtinId="0"/>
  </cellStyles>
  <dxfs count="11"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EA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EA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굴림굴림"/>
                <a:ea typeface="굴림" panose="020B0600000101010101" pitchFamily="50" charset="-127"/>
                <a:cs typeface="+mn-cs"/>
              </a:defRPr>
            </a:pPr>
            <a:r>
              <a:rPr lang="ko-KR" altLang="en-US" sz="2000">
                <a:latin typeface="굴림굴림"/>
              </a:rPr>
              <a:t>농산물 및 축산물의 판매 현황</a:t>
            </a:r>
            <a:endParaRPr lang="ko-KR" sz="2000">
              <a:latin typeface="굴림굴림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굴림굴림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단가(단위:원)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황토고구마</c:v>
                </c:pt>
              </c:strCache>
            </c:strRef>
          </c:cat>
          <c:val>
            <c:numRef>
              <c:f>(제1작업!$E$5:$E$6,제1작업!$E$8:$E$9,제1작업!$E$11:$E$12)</c:f>
              <c:numCache>
                <c:formatCode>General</c:formatCode>
                <c:ptCount val="6"/>
                <c:pt idx="0">
                  <c:v>70000</c:v>
                </c:pt>
                <c:pt idx="1">
                  <c:v>30000</c:v>
                </c:pt>
                <c:pt idx="2">
                  <c:v>36000</c:v>
                </c:pt>
                <c:pt idx="3">
                  <c:v>19000</c:v>
                </c:pt>
                <c:pt idx="4">
                  <c:v>80000</c:v>
                </c:pt>
                <c:pt idx="5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5-481C-A571-1D4676224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62398992"/>
        <c:axId val="1062400912"/>
      </c:barChart>
      <c:lineChart>
        <c:grouping val="standar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당월판매량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Pt>
            <c:idx val="5"/>
            <c:marker>
              <c:symbol val="diamond"/>
              <c:size val="12"/>
              <c:spPr>
                <a:gradFill rotWithShape="1">
                  <a:gsLst>
                    <a:gs pos="0">
                      <a:schemeClr val="accent2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2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2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12700">
                  <a:solidFill>
                    <a:schemeClr val="lt2"/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CA5-481C-A571-1D4676224BC3}"/>
              </c:ext>
            </c:extLst>
          </c:dPt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A5-481C-A571-1D4676224B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황토고구마</c:v>
                </c:pt>
              </c:strCache>
            </c:strRef>
          </c:cat>
          <c:val>
            <c:numRef>
              <c:f>(제1작업!$G$5:$G$6,제1작업!$G$8:$G$9,제1작업!$G$11:$G$12)</c:f>
              <c:numCache>
                <c:formatCode>#,##0"EA"</c:formatCode>
                <c:ptCount val="6"/>
                <c:pt idx="0">
                  <c:v>2045</c:v>
                </c:pt>
                <c:pt idx="1">
                  <c:v>1520</c:v>
                </c:pt>
                <c:pt idx="2">
                  <c:v>805</c:v>
                </c:pt>
                <c:pt idx="3">
                  <c:v>1852</c:v>
                </c:pt>
                <c:pt idx="4">
                  <c:v>2505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5-481C-A571-1D4676224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406192"/>
        <c:axId val="1062379792"/>
      </c:lineChart>
      <c:catAx>
        <c:axId val="106239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062400912"/>
        <c:crosses val="autoZero"/>
        <c:auto val="1"/>
        <c:lblAlgn val="ctr"/>
        <c:lblOffset val="100"/>
        <c:noMultiLvlLbl val="0"/>
      </c:catAx>
      <c:valAx>
        <c:axId val="1062400912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062398992"/>
        <c:crosses val="autoZero"/>
        <c:crossBetween val="between"/>
        <c:majorUnit val="20000"/>
      </c:valAx>
      <c:valAx>
        <c:axId val="1062379792"/>
        <c:scaling>
          <c:orientation val="minMax"/>
        </c:scaling>
        <c:delete val="0"/>
        <c:axPos val="r"/>
        <c:numFmt formatCode="#,##0&quot;EA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062406192"/>
        <c:crosses val="max"/>
        <c:crossBetween val="between"/>
        <c:majorUnit val="600"/>
      </c:valAx>
      <c:catAx>
        <c:axId val="1062406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37979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2B47169-62EC-4F42-BD3E-028AAADDFF75}">
  <sheetPr/>
  <sheetViews>
    <sheetView tabSelected="1"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117662</xdr:colOff>
      <xdr:row>0</xdr:row>
      <xdr:rowOff>95253</xdr:rowOff>
    </xdr:from>
    <xdr:to>
      <xdr:col>6</xdr:col>
      <xdr:colOff>375397</xdr:colOff>
      <xdr:row>2</xdr:row>
      <xdr:rowOff>218518</xdr:rowOff>
    </xdr:to>
    <xdr:sp macro="" textlink="">
      <xdr:nvSpPr>
        <xdr:cNvPr id="2" name="물결 1">
          <a:extLst>
            <a:ext uri="{FF2B5EF4-FFF2-40B4-BE49-F238E27FC236}">
              <a16:creationId xmlns:a16="http://schemas.microsoft.com/office/drawing/2014/main" id="{C6C9B7E1-5332-5A59-E7B1-74FF131CFEAB}"/>
            </a:ext>
          </a:extLst>
        </xdr:cNvPr>
        <xdr:cNvSpPr/>
      </xdr:nvSpPr>
      <xdr:spPr>
        <a:xfrm>
          <a:off x="117662" y="95253"/>
          <a:ext cx="4314264" cy="677956"/>
        </a:xfrm>
        <a:prstGeom prst="wave">
          <a:avLst/>
        </a:prstGeom>
        <a:solidFill>
          <a:srgbClr val="FFFF00"/>
        </a:solidFill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지역특산물 판매 현황</a:t>
          </a:r>
        </a:p>
      </xdr:txBody>
    </xdr:sp>
    <xdr:clientData/>
  </xdr:twoCellAnchor>
  <xdr:twoCellAnchor editAs="oneCell">
    <xdr:from>
      <xdr:col>6</xdr:col>
      <xdr:colOff>756398</xdr:colOff>
      <xdr:row>0</xdr:row>
      <xdr:rowOff>123265</xdr:rowOff>
    </xdr:from>
    <xdr:to>
      <xdr:col>9</xdr:col>
      <xdr:colOff>444594</xdr:colOff>
      <xdr:row>2</xdr:row>
      <xdr:rowOff>175653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29826CDB-B351-7E62-F81E-D2C49ED0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927" y="123265"/>
          <a:ext cx="2397219" cy="60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9551" cy="6062823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3B1DEB4-2BB2-14E9-725A-E39ACB770F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0.4289</cdr:x>
      <cdr:y>0.17372</cdr:y>
    </cdr:from>
    <cdr:to>
      <cdr:x>0.61946</cdr:x>
      <cdr:y>0.27601</cdr:y>
    </cdr:to>
    <cdr:sp macro="" textlink="">
      <cdr:nvSpPr>
        <cdr:cNvPr id="2" name="말풍선: 타원형 1">
          <a:extLst xmlns:a="http://schemas.openxmlformats.org/drawingml/2006/main">
            <a:ext uri="{FF2B5EF4-FFF2-40B4-BE49-F238E27FC236}">
              <a16:creationId xmlns:a16="http://schemas.microsoft.com/office/drawing/2014/main" id="{1CB54892-1B48-7D67-7FF3-E9D2D09BE6F4}"/>
            </a:ext>
          </a:extLst>
        </cdr:cNvPr>
        <cdr:cNvSpPr/>
      </cdr:nvSpPr>
      <cdr:spPr>
        <a:xfrm xmlns:a="http://schemas.openxmlformats.org/drawingml/2006/main">
          <a:off x="3986587" y="1054172"/>
          <a:ext cx="1771224" cy="620730"/>
        </a:xfrm>
        <a:prstGeom xmlns:a="http://schemas.openxmlformats.org/drawingml/2006/main" prst="wedgeEllipseCallout">
          <a:avLst>
            <a:gd name="adj1" fmla="val 75068"/>
            <a:gd name="adj2" fmla="val -25795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</a:rPr>
            <a:t>최다 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mwook Cho" refreshedDate="46182.537731018521" createdVersion="8" refreshedVersion="8" minRefreshableVersion="3" recordCount="8" xr:uid="{E481D552-A65E-4458-8DB1-333A72C45694}">
  <cacheSource type="worksheet">
    <worksheetSource ref="B4:H12" sheet="제1작업"/>
  </cacheSource>
  <cacheFields count="7">
    <cacheField name="상품코드" numFmtId="0">
      <sharedItems/>
    </cacheField>
    <cacheField name="상품명" numFmtId="0">
      <sharedItems count="8">
        <s v="백진주 쌀"/>
        <s v="살치살 스테이크"/>
        <s v="딱새우"/>
        <s v="등심 스테이크"/>
        <s v="돌산 갓김치"/>
        <s v="랍스터 테일"/>
        <s v="대봉 곶감"/>
        <s v="황토고구마"/>
      </sharedItems>
    </cacheField>
    <cacheField name="구분" numFmtId="0">
      <sharedItems count="3">
        <s v="농산물"/>
        <s v="축산물"/>
        <s v="수산물"/>
      </sharedItems>
    </cacheField>
    <cacheField name="단가_x000a_(단위:원)" numFmtId="0">
      <sharedItems containsSemiMixedTypes="0" containsString="0" containsNumber="1" containsInteger="1" minValue="13900" maxValue="80000"/>
    </cacheField>
    <cacheField name="전월판매량" numFmtId="176">
      <sharedItems containsSemiMixedTypes="0" containsString="0" containsNumber="1" containsInteger="1" minValue="824" maxValue="2361"/>
    </cacheField>
    <cacheField name="당월판매량" numFmtId="176">
      <sharedItems containsSemiMixedTypes="0" containsString="0" containsNumber="1" containsInteger="1" minValue="805" maxValue="2505" count="8">
        <n v="2045"/>
        <n v="1520"/>
        <n v="950"/>
        <n v="805"/>
        <n v="1852"/>
        <n v="1820"/>
        <n v="2505"/>
        <n v="1653"/>
      </sharedItems>
      <fieldGroup base="5">
        <rangePr autoStart="0" autoEnd="0" startNum="1" endNum="3000" groupInterval="1000"/>
        <groupItems count="5">
          <s v="&lt;1"/>
          <s v="1-1000"/>
          <s v="1001-2000"/>
          <s v="2001-3000"/>
          <s v="&gt;3001"/>
        </groupItems>
      </fieldGroup>
    </cacheField>
    <cacheField name="포장_x000a_단위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M25-02"/>
    <x v="0"/>
    <x v="0"/>
    <n v="70000"/>
    <n v="1820"/>
    <x v="0"/>
    <s v="20kg"/>
  </r>
  <r>
    <s v="B29-03"/>
    <x v="1"/>
    <x v="1"/>
    <n v="30000"/>
    <n v="1892"/>
    <x v="1"/>
    <s v="500g"/>
  </r>
  <r>
    <s v="B32-02"/>
    <x v="2"/>
    <x v="2"/>
    <n v="13900"/>
    <n v="891"/>
    <x v="2"/>
    <s v="1kg"/>
  </r>
  <r>
    <s v="S19-01"/>
    <x v="3"/>
    <x v="1"/>
    <n v="36000"/>
    <n v="1020"/>
    <x v="3"/>
    <s v="500g"/>
  </r>
  <r>
    <s v="M20-02"/>
    <x v="4"/>
    <x v="0"/>
    <n v="19000"/>
    <n v="1457"/>
    <x v="4"/>
    <s v="2kg"/>
  </r>
  <r>
    <s v="B37-02"/>
    <x v="5"/>
    <x v="2"/>
    <n v="32000"/>
    <n v="824"/>
    <x v="5"/>
    <s v="480g"/>
  </r>
  <r>
    <s v="M15-01"/>
    <x v="6"/>
    <x v="0"/>
    <n v="80000"/>
    <n v="2361"/>
    <x v="6"/>
    <s v="30구"/>
  </r>
  <r>
    <s v="M14-03"/>
    <x v="7"/>
    <x v="0"/>
    <n v="27500"/>
    <n v="941"/>
    <x v="7"/>
    <s v="10k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267662-1FE0-4A66-8F00-376192F0F618}" name="피벗 테이블2" cacheId="0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당월판매량" colHeaderCaption="구분">
  <location ref="B2:H8" firstHeaderRow="1" firstDataRow="3" firstDataCol="1"/>
  <pivotFields count="7">
    <pivotField showAll="0"/>
    <pivotField dataField="1" showAll="0">
      <items count="9">
        <item x="6"/>
        <item x="4"/>
        <item x="3"/>
        <item x="2"/>
        <item x="5"/>
        <item x="0"/>
        <item x="1"/>
        <item x="7"/>
        <item t="default"/>
      </items>
    </pivotField>
    <pivotField axis="axisCol" showAll="0" sortType="descending">
      <items count="4">
        <item x="1"/>
        <item x="2"/>
        <item x="0"/>
        <item t="default"/>
      </items>
    </pivotField>
    <pivotField dataField="1" showAll="0"/>
    <pivotField numFmtId="176"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showAll="0"/>
  </pivotFields>
  <rowFields count="1">
    <field x="5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단가_x000a_(단위:원)" fld="3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C90444-6448-4496-AB60-DDE04393CF78}" name="표1" displayName="표1" ref="B18:H22" totalsRowShown="0" headerRowDxfId="10" tableBorderDxfId="9">
  <autoFilter ref="B18:H22" xr:uid="{BFC90444-6448-4496-AB60-DDE04393CF78}"/>
  <tableColumns count="7">
    <tableColumn id="1" xr3:uid="{FB6A644C-6DF7-4DDE-B447-6F574356D40B}" name="상품코드" dataDxfId="8"/>
    <tableColumn id="2" xr3:uid="{D5BEFE3B-11CE-485A-8911-F51E91DC0165}" name="상품명" dataDxfId="7"/>
    <tableColumn id="3" xr3:uid="{28535C6D-5C33-4209-A42A-33A22D12C407}" name="구분" dataDxfId="6"/>
    <tableColumn id="4" xr3:uid="{5F2BD318-06E9-4CCB-97A5-66755D295349}" name="단위_x000a_(단위:원)" dataDxfId="5"/>
    <tableColumn id="5" xr3:uid="{983F1EB5-8474-49B0-A5CD-D20ED4E63234}" name="전월판매량" dataDxfId="4"/>
    <tableColumn id="6" xr3:uid="{BA696C4C-9EAE-4A71-B73E-5B16B849089A}" name="당월판매량" dataDxfId="3"/>
    <tableColumn id="7" xr3:uid="{C1A78833-6974-4C41-9823-7F33D56F58F4}" name="포장_x000a_단위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46C9-0EEE-4594-95F3-71F140426A84}">
  <dimension ref="B1:J14"/>
  <sheetViews>
    <sheetView topLeftCell="A3" zoomScale="150" zoomScaleNormal="150" workbookViewId="0">
      <selection activeCell="I10" sqref="I10"/>
    </sheetView>
  </sheetViews>
  <sheetFormatPr defaultRowHeight="13.5" x14ac:dyDescent="0.6"/>
  <cols>
    <col min="1" max="1" width="1.5625" style="1" customWidth="1"/>
    <col min="2" max="2" width="9" style="1"/>
    <col min="3" max="3" width="14.25" style="1" customWidth="1"/>
    <col min="4" max="5" width="9" style="1"/>
    <col min="6" max="6" width="10.375" style="1" customWidth="1"/>
    <col min="7" max="7" width="10.1875" style="1" customWidth="1"/>
    <col min="8" max="8" width="16.375" style="1" customWidth="1"/>
    <col min="9" max="9" width="9" style="1"/>
    <col min="10" max="10" width="9.1875" style="1" customWidth="1"/>
    <col min="11" max="12" width="9" style="1"/>
    <col min="13" max="13" width="4.375" style="1" customWidth="1"/>
    <col min="14" max="16384" width="9" style="1"/>
  </cols>
  <sheetData>
    <row r="1" spans="2:10" ht="22.05" customHeight="1" x14ac:dyDescent="0.6"/>
    <row r="2" spans="2:10" ht="22.05" customHeight="1" x14ac:dyDescent="0.6"/>
    <row r="3" spans="2:10" ht="22.05" customHeight="1" x14ac:dyDescent="0.6"/>
    <row r="4" spans="2:10" ht="27" x14ac:dyDescent="0.6">
      <c r="B4" s="34" t="s">
        <v>0</v>
      </c>
      <c r="C4" s="34" t="s">
        <v>1</v>
      </c>
      <c r="D4" s="34" t="s">
        <v>2</v>
      </c>
      <c r="E4" s="35" t="s">
        <v>45</v>
      </c>
      <c r="F4" s="34" t="s">
        <v>4</v>
      </c>
      <c r="G4" s="34" t="s">
        <v>5</v>
      </c>
      <c r="H4" s="35" t="s">
        <v>6</v>
      </c>
      <c r="I4" s="34" t="s">
        <v>7</v>
      </c>
      <c r="J4" s="34" t="s">
        <v>8</v>
      </c>
    </row>
    <row r="5" spans="2:10" ht="20" customHeight="1" x14ac:dyDescent="0.6">
      <c r="B5" s="2" t="s">
        <v>9</v>
      </c>
      <c r="C5" s="2" t="s">
        <v>17</v>
      </c>
      <c r="D5" s="2" t="s">
        <v>25</v>
      </c>
      <c r="E5" s="3">
        <v>70000</v>
      </c>
      <c r="F5" s="4">
        <v>1820</v>
      </c>
      <c r="G5" s="4">
        <v>2045</v>
      </c>
      <c r="H5" s="3" t="s">
        <v>28</v>
      </c>
      <c r="I5" s="2" t="str">
        <f>CHOOSE(RIGHT(B5,1),"경기","전라","충청")</f>
        <v>전라</v>
      </c>
      <c r="J5" s="2" t="str">
        <f>IF(AND(F5&gt;=1000,F5&gt;G5),"▼","")</f>
        <v/>
      </c>
    </row>
    <row r="6" spans="2:10" ht="20" customHeight="1" x14ac:dyDescent="0.6">
      <c r="B6" s="2" t="s">
        <v>10</v>
      </c>
      <c r="C6" s="2" t="s">
        <v>18</v>
      </c>
      <c r="D6" s="2" t="s">
        <v>26</v>
      </c>
      <c r="E6" s="3">
        <v>30000</v>
      </c>
      <c r="F6" s="4">
        <v>1892</v>
      </c>
      <c r="G6" s="4">
        <v>1520</v>
      </c>
      <c r="H6" s="3" t="s">
        <v>29</v>
      </c>
      <c r="I6" s="2" t="str">
        <f t="shared" ref="I6:I12" si="0">CHOOSE(RIGHT(B6,1),"경기","전라","충청")</f>
        <v>충청</v>
      </c>
      <c r="J6" s="2" t="str">
        <f t="shared" ref="J6:J12" si="1">IF(AND(F6&gt;=1000,F6&gt;G6),"▼","")</f>
        <v>▼</v>
      </c>
    </row>
    <row r="7" spans="2:10" ht="20" customHeight="1" x14ac:dyDescent="0.6">
      <c r="B7" s="2" t="s">
        <v>11</v>
      </c>
      <c r="C7" s="2" t="s">
        <v>19</v>
      </c>
      <c r="D7" s="2" t="s">
        <v>27</v>
      </c>
      <c r="E7" s="3">
        <v>13900</v>
      </c>
      <c r="F7" s="4">
        <v>891</v>
      </c>
      <c r="G7" s="4">
        <v>950</v>
      </c>
      <c r="H7" s="3" t="s">
        <v>30</v>
      </c>
      <c r="I7" s="2" t="str">
        <f t="shared" si="0"/>
        <v>전라</v>
      </c>
      <c r="J7" s="2" t="str">
        <f t="shared" si="1"/>
        <v/>
      </c>
    </row>
    <row r="8" spans="2:10" ht="20" customHeight="1" x14ac:dyDescent="0.6">
      <c r="B8" s="2" t="s">
        <v>12</v>
      </c>
      <c r="C8" s="2" t="s">
        <v>20</v>
      </c>
      <c r="D8" s="2" t="s">
        <v>26</v>
      </c>
      <c r="E8" s="3">
        <v>36000</v>
      </c>
      <c r="F8" s="4">
        <v>1020</v>
      </c>
      <c r="G8" s="4">
        <v>805</v>
      </c>
      <c r="H8" s="3" t="s">
        <v>29</v>
      </c>
      <c r="I8" s="2" t="str">
        <f t="shared" si="0"/>
        <v>경기</v>
      </c>
      <c r="J8" s="2" t="str">
        <f t="shared" si="1"/>
        <v>▼</v>
      </c>
    </row>
    <row r="9" spans="2:10" ht="20" customHeight="1" x14ac:dyDescent="0.6">
      <c r="B9" s="2" t="s">
        <v>13</v>
      </c>
      <c r="C9" s="2" t="s">
        <v>21</v>
      </c>
      <c r="D9" s="2" t="s">
        <v>25</v>
      </c>
      <c r="E9" s="3">
        <v>19000</v>
      </c>
      <c r="F9" s="4">
        <v>1457</v>
      </c>
      <c r="G9" s="4">
        <v>1852</v>
      </c>
      <c r="H9" s="3" t="s">
        <v>31</v>
      </c>
      <c r="I9" s="2" t="str">
        <f t="shared" si="0"/>
        <v>전라</v>
      </c>
      <c r="J9" s="2" t="str">
        <f t="shared" si="1"/>
        <v/>
      </c>
    </row>
    <row r="10" spans="2:10" ht="20" customHeight="1" x14ac:dyDescent="0.6">
      <c r="B10" s="2" t="s">
        <v>14</v>
      </c>
      <c r="C10" s="2" t="s">
        <v>22</v>
      </c>
      <c r="D10" s="2" t="s">
        <v>27</v>
      </c>
      <c r="E10" s="3">
        <v>32000</v>
      </c>
      <c r="F10" s="4">
        <v>824</v>
      </c>
      <c r="G10" s="4">
        <v>1820</v>
      </c>
      <c r="H10" s="3" t="s">
        <v>32</v>
      </c>
      <c r="I10" s="2" t="str">
        <f t="shared" si="0"/>
        <v>전라</v>
      </c>
      <c r="J10" s="2" t="str">
        <f t="shared" si="1"/>
        <v/>
      </c>
    </row>
    <row r="11" spans="2:10" ht="20" customHeight="1" x14ac:dyDescent="0.6">
      <c r="B11" s="2" t="s">
        <v>15</v>
      </c>
      <c r="C11" s="2" t="s">
        <v>23</v>
      </c>
      <c r="D11" s="2" t="s">
        <v>25</v>
      </c>
      <c r="E11" s="3">
        <v>80000</v>
      </c>
      <c r="F11" s="4">
        <v>2361</v>
      </c>
      <c r="G11" s="4">
        <v>2505</v>
      </c>
      <c r="H11" s="3" t="s">
        <v>33</v>
      </c>
      <c r="I11" s="2" t="str">
        <f t="shared" si="0"/>
        <v>경기</v>
      </c>
      <c r="J11" s="2" t="str">
        <f t="shared" si="1"/>
        <v/>
      </c>
    </row>
    <row r="12" spans="2:10" ht="20" customHeight="1" x14ac:dyDescent="0.6">
      <c r="B12" s="2" t="s">
        <v>16</v>
      </c>
      <c r="C12" s="2" t="s">
        <v>24</v>
      </c>
      <c r="D12" s="2" t="s">
        <v>25</v>
      </c>
      <c r="E12" s="3">
        <v>27500</v>
      </c>
      <c r="F12" s="4">
        <v>941</v>
      </c>
      <c r="G12" s="4">
        <v>1653</v>
      </c>
      <c r="H12" s="3" t="s">
        <v>34</v>
      </c>
      <c r="I12" s="2" t="str">
        <f t="shared" si="0"/>
        <v>충청</v>
      </c>
      <c r="J12" s="2" t="str">
        <f t="shared" si="1"/>
        <v/>
      </c>
    </row>
    <row r="13" spans="2:10" ht="20" customHeight="1" x14ac:dyDescent="0.6">
      <c r="B13" s="36" t="s">
        <v>35</v>
      </c>
      <c r="C13" s="36"/>
      <c r="D13" s="36"/>
      <c r="E13" s="2">
        <f>MAX(전월판매량)</f>
        <v>2361</v>
      </c>
      <c r="F13" s="37"/>
      <c r="G13" s="36" t="s">
        <v>37</v>
      </c>
      <c r="H13" s="36"/>
      <c r="I13" s="36"/>
      <c r="J13" s="2">
        <f>ROUNDDOWN(DAVERAGE(D4:G12,4,D4:D5),0)</f>
        <v>2013</v>
      </c>
    </row>
    <row r="14" spans="2:10" ht="20" customHeight="1" x14ac:dyDescent="0.6">
      <c r="B14" s="36" t="s">
        <v>36</v>
      </c>
      <c r="C14" s="36"/>
      <c r="D14" s="36"/>
      <c r="E14" s="2" t="str">
        <f>COUNTIF(D5:D12,"수산물")&amp;"개"</f>
        <v>2개</v>
      </c>
      <c r="F14" s="37"/>
      <c r="G14" s="34" t="s">
        <v>1</v>
      </c>
      <c r="H14" s="2" t="s">
        <v>40</v>
      </c>
      <c r="I14" s="34" t="s">
        <v>5</v>
      </c>
      <c r="J14" s="2">
        <f>VLOOKUP(H14,C4:G12,5,0)</f>
        <v>2045</v>
      </c>
    </row>
  </sheetData>
  <mergeCells count="4">
    <mergeCell ref="G13:I13"/>
    <mergeCell ref="F13:F14"/>
    <mergeCell ref="B14:D14"/>
    <mergeCell ref="B13:D13"/>
  </mergeCells>
  <phoneticPr fontId="1" type="noConversion"/>
  <conditionalFormatting sqref="B5:J12">
    <cfRule type="expression" dxfId="1" priority="1">
      <formula>$G5&gt;=2000</formula>
    </cfRule>
  </conditionalFormatting>
  <dataValidations count="1">
    <dataValidation type="list" allowBlank="1" showInputMessage="1" showErrorMessage="1" sqref="H14" xr:uid="{E829B872-C394-4A11-81AA-80067CD71337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3C10-F6E4-43B4-9B3C-885C65D98250}">
  <dimension ref="B1:H22"/>
  <sheetViews>
    <sheetView zoomScale="130" zoomScaleNormal="130" workbookViewId="0">
      <selection activeCell="B2" sqref="B2"/>
    </sheetView>
  </sheetViews>
  <sheetFormatPr defaultRowHeight="16.899999999999999" x14ac:dyDescent="0.6"/>
  <cols>
    <col min="1" max="1" width="1.5625" customWidth="1"/>
    <col min="2" max="2" width="9.1875" customWidth="1"/>
    <col min="3" max="3" width="14.25" customWidth="1"/>
    <col min="6" max="7" width="11" customWidth="1"/>
    <col min="8" max="8" width="16.375" customWidth="1"/>
  </cols>
  <sheetData>
    <row r="1" spans="2:8" ht="17.25" thickBot="1" x14ac:dyDescent="0.65"/>
    <row r="2" spans="2:8" ht="27.4" thickBot="1" x14ac:dyDescent="0.65">
      <c r="B2" s="8" t="s">
        <v>0</v>
      </c>
      <c r="C2" s="9" t="s">
        <v>1</v>
      </c>
      <c r="D2" s="9" t="s">
        <v>2</v>
      </c>
      <c r="E2" s="10" t="s">
        <v>45</v>
      </c>
      <c r="F2" s="9" t="s">
        <v>4</v>
      </c>
      <c r="G2" s="9" t="s">
        <v>5</v>
      </c>
      <c r="H2" s="10" t="s">
        <v>6</v>
      </c>
    </row>
    <row r="3" spans="2:8" x14ac:dyDescent="0.6">
      <c r="B3" s="11" t="s">
        <v>9</v>
      </c>
      <c r="C3" s="12" t="s">
        <v>17</v>
      </c>
      <c r="D3" s="12" t="s">
        <v>25</v>
      </c>
      <c r="E3" s="13">
        <v>70000</v>
      </c>
      <c r="F3" s="14">
        <v>1820</v>
      </c>
      <c r="G3" s="14">
        <v>2045</v>
      </c>
      <c r="H3" s="13" t="s">
        <v>28</v>
      </c>
    </row>
    <row r="4" spans="2:8" x14ac:dyDescent="0.6">
      <c r="B4" s="5" t="s">
        <v>10</v>
      </c>
      <c r="C4" s="2" t="s">
        <v>18</v>
      </c>
      <c r="D4" s="2" t="s">
        <v>26</v>
      </c>
      <c r="E4" s="3">
        <v>30000</v>
      </c>
      <c r="F4" s="4">
        <v>1892</v>
      </c>
      <c r="G4" s="4">
        <v>1520</v>
      </c>
      <c r="H4" s="3" t="s">
        <v>29</v>
      </c>
    </row>
    <row r="5" spans="2:8" x14ac:dyDescent="0.6">
      <c r="B5" s="5" t="s">
        <v>11</v>
      </c>
      <c r="C5" s="2" t="s">
        <v>19</v>
      </c>
      <c r="D5" s="2" t="s">
        <v>27</v>
      </c>
      <c r="E5" s="3">
        <v>13900</v>
      </c>
      <c r="F5" s="4">
        <v>891</v>
      </c>
      <c r="G5" s="4">
        <v>950</v>
      </c>
      <c r="H5" s="3" t="s">
        <v>30</v>
      </c>
    </row>
    <row r="6" spans="2:8" x14ac:dyDescent="0.6">
      <c r="B6" s="5" t="s">
        <v>12</v>
      </c>
      <c r="C6" s="2" t="s">
        <v>20</v>
      </c>
      <c r="D6" s="2" t="s">
        <v>26</v>
      </c>
      <c r="E6" s="3">
        <v>36000</v>
      </c>
      <c r="F6" s="4">
        <v>1020</v>
      </c>
      <c r="G6" s="4">
        <v>805</v>
      </c>
      <c r="H6" s="3" t="s">
        <v>29</v>
      </c>
    </row>
    <row r="7" spans="2:8" x14ac:dyDescent="0.6">
      <c r="B7" s="5" t="s">
        <v>13</v>
      </c>
      <c r="C7" s="2" t="s">
        <v>21</v>
      </c>
      <c r="D7" s="2" t="s">
        <v>25</v>
      </c>
      <c r="E7" s="3">
        <v>19000</v>
      </c>
      <c r="F7" s="4">
        <v>1457</v>
      </c>
      <c r="G7" s="4">
        <v>1852</v>
      </c>
      <c r="H7" s="3" t="s">
        <v>31</v>
      </c>
    </row>
    <row r="8" spans="2:8" x14ac:dyDescent="0.6">
      <c r="B8" s="5" t="s">
        <v>14</v>
      </c>
      <c r="C8" s="2" t="s">
        <v>22</v>
      </c>
      <c r="D8" s="2" t="s">
        <v>27</v>
      </c>
      <c r="E8" s="3">
        <v>32000</v>
      </c>
      <c r="F8" s="4">
        <v>824</v>
      </c>
      <c r="G8" s="4">
        <v>1820</v>
      </c>
      <c r="H8" s="3" t="s">
        <v>32</v>
      </c>
    </row>
    <row r="9" spans="2:8" x14ac:dyDescent="0.6">
      <c r="B9" s="5" t="s">
        <v>15</v>
      </c>
      <c r="C9" s="2" t="s">
        <v>23</v>
      </c>
      <c r="D9" s="2" t="s">
        <v>25</v>
      </c>
      <c r="E9" s="3">
        <v>80000</v>
      </c>
      <c r="F9" s="4">
        <v>2361</v>
      </c>
      <c r="G9" s="4">
        <v>2505</v>
      </c>
      <c r="H9" s="3" t="s">
        <v>33</v>
      </c>
    </row>
    <row r="10" spans="2:8" ht="17.25" thickBot="1" x14ac:dyDescent="0.65">
      <c r="B10" s="6" t="s">
        <v>16</v>
      </c>
      <c r="C10" s="7" t="s">
        <v>24</v>
      </c>
      <c r="D10" s="7" t="s">
        <v>25</v>
      </c>
      <c r="E10" s="15">
        <v>27500</v>
      </c>
      <c r="F10" s="16">
        <v>941</v>
      </c>
      <c r="G10" s="16">
        <v>1653</v>
      </c>
      <c r="H10" s="15" t="s">
        <v>34</v>
      </c>
    </row>
    <row r="12" spans="2:8" ht="17.25" thickBot="1" x14ac:dyDescent="0.65"/>
    <row r="13" spans="2:8" x14ac:dyDescent="0.6">
      <c r="B13" s="9" t="s">
        <v>2</v>
      </c>
      <c r="C13" s="9" t="s">
        <v>5</v>
      </c>
    </row>
    <row r="14" spans="2:8" x14ac:dyDescent="0.6">
      <c r="B14" t="s">
        <v>38</v>
      </c>
      <c r="C14" t="s">
        <v>39</v>
      </c>
    </row>
    <row r="18" spans="2:8" ht="27" x14ac:dyDescent="0.6">
      <c r="B18" s="19" t="s">
        <v>0</v>
      </c>
      <c r="C18" s="20" t="s">
        <v>1</v>
      </c>
      <c r="D18" s="20" t="s">
        <v>2</v>
      </c>
      <c r="E18" s="21" t="s">
        <v>3</v>
      </c>
      <c r="F18" s="20" t="s">
        <v>4</v>
      </c>
      <c r="G18" s="20" t="s">
        <v>5</v>
      </c>
      <c r="H18" s="22" t="s">
        <v>6</v>
      </c>
    </row>
    <row r="19" spans="2:8" x14ac:dyDescent="0.6">
      <c r="B19" s="17" t="s">
        <v>10</v>
      </c>
      <c r="C19" s="2" t="s">
        <v>18</v>
      </c>
      <c r="D19" s="2" t="s">
        <v>26</v>
      </c>
      <c r="E19" s="3">
        <v>30000</v>
      </c>
      <c r="F19" s="4">
        <v>1892</v>
      </c>
      <c r="G19" s="4">
        <v>1520</v>
      </c>
      <c r="H19" s="18" t="s">
        <v>29</v>
      </c>
    </row>
    <row r="20" spans="2:8" x14ac:dyDescent="0.6">
      <c r="B20" s="17" t="s">
        <v>12</v>
      </c>
      <c r="C20" s="2" t="s">
        <v>20</v>
      </c>
      <c r="D20" s="2" t="s">
        <v>26</v>
      </c>
      <c r="E20" s="3">
        <v>36000</v>
      </c>
      <c r="F20" s="4">
        <v>1020</v>
      </c>
      <c r="G20" s="4">
        <v>805</v>
      </c>
      <c r="H20" s="18" t="s">
        <v>29</v>
      </c>
    </row>
    <row r="21" spans="2:8" x14ac:dyDescent="0.6">
      <c r="B21" s="17" t="s">
        <v>13</v>
      </c>
      <c r="C21" s="2" t="s">
        <v>21</v>
      </c>
      <c r="D21" s="2" t="s">
        <v>25</v>
      </c>
      <c r="E21" s="3">
        <v>19000</v>
      </c>
      <c r="F21" s="4">
        <v>1457</v>
      </c>
      <c r="G21" s="4">
        <v>1852</v>
      </c>
      <c r="H21" s="18" t="s">
        <v>31</v>
      </c>
    </row>
    <row r="22" spans="2:8" x14ac:dyDescent="0.6">
      <c r="B22" s="23" t="s">
        <v>16</v>
      </c>
      <c r="C22" s="24" t="s">
        <v>24</v>
      </c>
      <c r="D22" s="24" t="s">
        <v>25</v>
      </c>
      <c r="E22" s="25">
        <v>27500</v>
      </c>
      <c r="F22" s="26">
        <v>941</v>
      </c>
      <c r="G22" s="26">
        <v>1653</v>
      </c>
      <c r="H22" s="27" t="s">
        <v>34</v>
      </c>
    </row>
  </sheetData>
  <phoneticPr fontId="1" type="noConversion"/>
  <conditionalFormatting sqref="B3:H10">
    <cfRule type="expression" dxfId="0" priority="1">
      <formula>$G3&gt;=2000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1969-6379-4F84-9440-7C97A6711904}">
  <dimension ref="B2:H8"/>
  <sheetViews>
    <sheetView workbookViewId="0">
      <selection activeCell="D5" sqref="D5"/>
    </sheetView>
  </sheetViews>
  <sheetFormatPr defaultRowHeight="16.899999999999999" x14ac:dyDescent="0.6"/>
  <cols>
    <col min="1" max="1" width="1.5625" customWidth="1"/>
    <col min="2" max="2" width="14.3125" bestFit="1" customWidth="1"/>
    <col min="3" max="3" width="12.0625" bestFit="1" customWidth="1"/>
    <col min="4" max="4" width="17.75" bestFit="1" customWidth="1"/>
    <col min="5" max="5" width="12.0625" bestFit="1" customWidth="1"/>
    <col min="6" max="6" width="17.75" bestFit="1" customWidth="1"/>
    <col min="7" max="7" width="12.0625" bestFit="1" customWidth="1"/>
    <col min="8" max="8" width="17.75" bestFit="1" customWidth="1"/>
    <col min="9" max="9" width="16.5625" bestFit="1" customWidth="1"/>
    <col min="10" max="10" width="22.1875" bestFit="1" customWidth="1"/>
    <col min="11" max="11" width="6.5625" bestFit="1" customWidth="1"/>
    <col min="12" max="12" width="14.6875" bestFit="1" customWidth="1"/>
    <col min="13" max="13" width="10.875" bestFit="1" customWidth="1"/>
    <col min="14" max="14" width="6.5625" bestFit="1" customWidth="1"/>
    <col min="15" max="15" width="15.375" bestFit="1" customWidth="1"/>
    <col min="16" max="16" width="10.875" bestFit="1" customWidth="1"/>
    <col min="17" max="17" width="14.8125" bestFit="1" customWidth="1"/>
    <col min="18" max="18" width="17.25" bestFit="1" customWidth="1"/>
    <col min="19" max="19" width="16.6875" bestFit="1" customWidth="1"/>
    <col min="20" max="20" width="19.1875" bestFit="1" customWidth="1"/>
    <col min="21" max="21" width="10.875" bestFit="1" customWidth="1"/>
    <col min="22" max="22" width="6.5625" bestFit="1" customWidth="1"/>
  </cols>
  <sheetData>
    <row r="2" spans="2:8" x14ac:dyDescent="0.6">
      <c r="B2" s="29"/>
      <c r="C2" s="30" t="s">
        <v>52</v>
      </c>
      <c r="D2" s="29"/>
      <c r="E2" s="29"/>
      <c r="F2" s="29"/>
      <c r="G2" s="29"/>
      <c r="H2" s="29"/>
    </row>
    <row r="3" spans="2:8" x14ac:dyDescent="0.6">
      <c r="B3" s="29"/>
      <c r="C3" s="32" t="s">
        <v>44</v>
      </c>
      <c r="D3" s="33"/>
      <c r="E3" s="32" t="s">
        <v>43</v>
      </c>
      <c r="F3" s="33"/>
      <c r="G3" s="32" t="s">
        <v>42</v>
      </c>
      <c r="H3" s="33"/>
    </row>
    <row r="4" spans="2:8" ht="33.75" x14ac:dyDescent="0.6">
      <c r="B4" s="30" t="s">
        <v>51</v>
      </c>
      <c r="C4" s="31" t="s">
        <v>46</v>
      </c>
      <c r="D4" s="31" t="s">
        <v>47</v>
      </c>
      <c r="E4" s="31" t="s">
        <v>46</v>
      </c>
      <c r="F4" s="31" t="s">
        <v>47</v>
      </c>
      <c r="G4" s="31" t="s">
        <v>46</v>
      </c>
      <c r="H4" s="31" t="s">
        <v>47</v>
      </c>
    </row>
    <row r="5" spans="2:8" x14ac:dyDescent="0.6">
      <c r="B5" s="28" t="s">
        <v>48</v>
      </c>
      <c r="C5">
        <v>1</v>
      </c>
      <c r="D5">
        <v>36000</v>
      </c>
      <c r="E5">
        <v>1</v>
      </c>
      <c r="F5">
        <v>13900</v>
      </c>
      <c r="G5" t="s">
        <v>53</v>
      </c>
      <c r="H5" t="s">
        <v>53</v>
      </c>
    </row>
    <row r="6" spans="2:8" x14ac:dyDescent="0.6">
      <c r="B6" s="28" t="s">
        <v>49</v>
      </c>
      <c r="C6">
        <v>1</v>
      </c>
      <c r="D6">
        <v>30000</v>
      </c>
      <c r="E6">
        <v>1</v>
      </c>
      <c r="F6">
        <v>32000</v>
      </c>
      <c r="G6">
        <v>2</v>
      </c>
      <c r="H6">
        <v>23250</v>
      </c>
    </row>
    <row r="7" spans="2:8" x14ac:dyDescent="0.6">
      <c r="B7" s="28" t="s">
        <v>50</v>
      </c>
      <c r="C7" t="s">
        <v>53</v>
      </c>
      <c r="D7" t="s">
        <v>53</v>
      </c>
      <c r="E7" t="s">
        <v>53</v>
      </c>
      <c r="F7" t="s">
        <v>53</v>
      </c>
      <c r="G7">
        <v>2</v>
      </c>
      <c r="H7">
        <v>75000</v>
      </c>
    </row>
    <row r="8" spans="2:8" x14ac:dyDescent="0.6">
      <c r="B8" s="28" t="s">
        <v>41</v>
      </c>
      <c r="C8">
        <v>2</v>
      </c>
      <c r="D8">
        <v>33000</v>
      </c>
      <c r="E8">
        <v>2</v>
      </c>
      <c r="F8">
        <v>22950</v>
      </c>
      <c r="G8">
        <v>4</v>
      </c>
      <c r="H8">
        <v>49125</v>
      </c>
    </row>
  </sheetData>
  <mergeCells count="3">
    <mergeCell ref="C3:D3"/>
    <mergeCell ref="E3:F3"/>
    <mergeCell ref="G3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Namwook Cho</dc:creator>
  <cp:lastModifiedBy>Namwook Cho</cp:lastModifiedBy>
  <dcterms:created xsi:type="dcterms:W3CDTF">2026-06-06T09:43:14Z</dcterms:created>
  <dcterms:modified xsi:type="dcterms:W3CDTF">2026-06-11T05:02:59Z</dcterms:modified>
</cp:coreProperties>
</file>