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황종현\Desktop\"/>
    </mc:Choice>
  </mc:AlternateContent>
  <xr:revisionPtr revIDLastSave="0" documentId="8_{9961A236-31AB-4415-862D-51B51EEF8975}" xr6:coauthVersionLast="47" xr6:coauthVersionMax="47" xr10:uidLastSave="{00000000-0000-0000-0000-000000000000}"/>
  <bookViews>
    <workbookView xWindow="-120" yWindow="-120" windowWidth="29040" windowHeight="15720" activeTab="3" xr2:uid="{11E695C0-AE3A-4192-8790-5FE50A60E409}"/>
  </bookViews>
  <sheets>
    <sheet name="제1작업" sheetId="1" r:id="rId1"/>
    <sheet name="제2작업" sheetId="2" r:id="rId2"/>
    <sheet name="제3작업" sheetId="3" r:id="rId3"/>
    <sheet name="제4작업" sheetId="5" r:id="rId4"/>
  </sheets>
  <definedNames>
    <definedName name="_xlnm._FilterDatabase" localSheetId="1" hidden="1">제2작업!$B$2:$H$10</definedName>
    <definedName name="_xlnm.Criteria" localSheetId="1">제2작업!$B$13:$C$14</definedName>
    <definedName name="_xlnm.Extract" localSheetId="1">제2작업!$B$18:$H$18</definedName>
    <definedName name="최저가격">제1작업!$H$5:$H$12</definedName>
  </definedNames>
  <calcPr calcId="181029"/>
  <pivotCaches>
    <pivotCache cacheId="32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J13" i="1"/>
  <c r="E14" i="1"/>
  <c r="E13" i="1"/>
  <c r="J6" i="1"/>
  <c r="J7" i="1"/>
  <c r="J8" i="1"/>
  <c r="J9" i="1"/>
  <c r="J10" i="1"/>
  <c r="J11" i="1"/>
  <c r="J12" i="1"/>
  <c r="J5" i="1"/>
  <c r="I6" i="1"/>
  <c r="I7" i="1"/>
  <c r="I8" i="1"/>
  <c r="I9" i="1"/>
  <c r="I10" i="1"/>
  <c r="I11" i="1"/>
  <c r="I12" i="1"/>
  <c r="I5" i="1"/>
</calcChain>
</file>

<file path=xl/sharedStrings.xml><?xml version="1.0" encoding="utf-8"?>
<sst xmlns="http://schemas.openxmlformats.org/spreadsheetml/2006/main" count="135" uniqueCount="51">
  <si>
    <t>코드</t>
    <phoneticPr fontId="3" type="noConversion"/>
  </si>
  <si>
    <t>제품명</t>
    <phoneticPr fontId="3" type="noConversion"/>
  </si>
  <si>
    <t>제조사</t>
    <phoneticPr fontId="3" type="noConversion"/>
  </si>
  <si>
    <t>구분</t>
  </si>
  <si>
    <t>구분</t>
    <phoneticPr fontId="3" type="noConversion"/>
  </si>
  <si>
    <t>규격
(ml/캅셀/g)</t>
    <phoneticPr fontId="3" type="noConversion"/>
  </si>
  <si>
    <t>평균가격
(원)</t>
    <phoneticPr fontId="3" type="noConversion"/>
  </si>
  <si>
    <t>최저가격</t>
  </si>
  <si>
    <t>최저가격</t>
    <phoneticPr fontId="3" type="noConversion"/>
  </si>
  <si>
    <t>순위</t>
    <phoneticPr fontId="3" type="noConversion"/>
  </si>
  <si>
    <t>제품이력</t>
    <phoneticPr fontId="3" type="noConversion"/>
  </si>
  <si>
    <t>HY1955</t>
    <phoneticPr fontId="3" type="noConversion"/>
  </si>
  <si>
    <t>DA1956</t>
    <phoneticPr fontId="3" type="noConversion"/>
  </si>
  <si>
    <t xml:space="preserve"> DH1897</t>
    <phoneticPr fontId="3" type="noConversion"/>
  </si>
  <si>
    <t>DG1985</t>
    <phoneticPr fontId="3" type="noConversion"/>
  </si>
  <si>
    <t>GY1958</t>
    <phoneticPr fontId="3" type="noConversion"/>
  </si>
  <si>
    <t>SE1987</t>
    <phoneticPr fontId="3" type="noConversion"/>
  </si>
  <si>
    <t>HD1957</t>
    <phoneticPr fontId="3" type="noConversion"/>
  </si>
  <si>
    <t>DH1980</t>
    <phoneticPr fontId="3" type="noConversion"/>
  </si>
  <si>
    <t>생록천 제품의 제조사</t>
    <phoneticPr fontId="3" type="noConversion"/>
  </si>
  <si>
    <t>소화제 최저가격의 평균</t>
    <phoneticPr fontId="3" type="noConversion"/>
  </si>
  <si>
    <t>위생천</t>
  </si>
  <si>
    <t>위생천</t>
    <phoneticPr fontId="3" type="noConversion"/>
  </si>
  <si>
    <t>챔프</t>
    <phoneticPr fontId="3" type="noConversion"/>
  </si>
  <si>
    <t>판피린큐</t>
    <phoneticPr fontId="3" type="noConversion"/>
  </si>
  <si>
    <t>애시논액</t>
    <phoneticPr fontId="3" type="noConversion"/>
  </si>
  <si>
    <t>포타디연고</t>
    <phoneticPr fontId="3" type="noConversion"/>
  </si>
  <si>
    <t>부루펜시럽</t>
    <phoneticPr fontId="3" type="noConversion"/>
  </si>
  <si>
    <t>생록천</t>
    <phoneticPr fontId="3" type="noConversion"/>
  </si>
  <si>
    <t>후시딘</t>
    <phoneticPr fontId="3" type="noConversion"/>
  </si>
  <si>
    <t>동아제약</t>
    <phoneticPr fontId="3" type="noConversion"/>
  </si>
  <si>
    <t>삼일제약</t>
    <phoneticPr fontId="3" type="noConversion"/>
  </si>
  <si>
    <t>동화약품</t>
    <phoneticPr fontId="3" type="noConversion"/>
  </si>
  <si>
    <t>광동제약</t>
    <phoneticPr fontId="3" type="noConversion"/>
  </si>
  <si>
    <t>소화제</t>
  </si>
  <si>
    <t>소화제</t>
    <phoneticPr fontId="3" type="noConversion"/>
  </si>
  <si>
    <t>해열진통제</t>
  </si>
  <si>
    <t>해열진통제</t>
    <phoneticPr fontId="3" type="noConversion"/>
  </si>
  <si>
    <t>외용연고제</t>
  </si>
  <si>
    <t>외용연고제</t>
    <phoneticPr fontId="3" type="noConversion"/>
  </si>
  <si>
    <t>최저가격의 중간값</t>
    <phoneticPr fontId="3" type="noConversion"/>
  </si>
  <si>
    <t>&lt;&gt;소화제</t>
    <phoneticPr fontId="3" type="noConversion"/>
  </si>
  <si>
    <t>&gt;=1000</t>
    <phoneticPr fontId="3" type="noConversion"/>
  </si>
  <si>
    <t>총합계</t>
  </si>
  <si>
    <t>개수 : 제품명</t>
  </si>
  <si>
    <t>최소값 : 평균가격(원)</t>
  </si>
  <si>
    <t>1-1000</t>
  </si>
  <si>
    <t>1001-2000</t>
  </si>
  <si>
    <t>3001-4000</t>
  </si>
  <si>
    <t>4001-5000</t>
  </si>
  <si>
    <t>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</si>
</sst>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8" formatCode="#,##0&quot;원&quot;"/>
  </numFmts>
  <fonts count="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굴림"/>
      <family val="3"/>
      <charset val="129"/>
    </font>
    <font>
      <sz val="8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1" fontId="2" fillId="0" borderId="1" xfId="1" applyFont="1" applyBorder="1" applyAlignment="1">
      <alignment horizontal="center" vertical="center"/>
    </xf>
    <xf numFmtId="178" fontId="2" fillId="0" borderId="1" xfId="1" applyNumberFormat="1" applyFont="1" applyBorder="1" applyAlignment="1">
      <alignment horizontal="right" vertical="center"/>
    </xf>
    <xf numFmtId="41" fontId="2" fillId="0" borderId="1" xfId="1" applyFont="1" applyBorder="1" applyAlignment="1">
      <alignment horizontal="right" vertical="center"/>
    </xf>
    <xf numFmtId="41" fontId="2" fillId="0" borderId="1" xfId="0" applyNumberFormat="1" applyFont="1" applyBorder="1" applyAlignment="1">
      <alignment horizontal="center" vertical="center"/>
    </xf>
    <xf numFmtId="41" fontId="2" fillId="0" borderId="1" xfId="1" applyFont="1" applyFill="1" applyBorder="1" applyAlignment="1">
      <alignment horizontal="center" vertical="center"/>
    </xf>
    <xf numFmtId="41" fontId="2" fillId="0" borderId="1" xfId="1" applyFont="1" applyFill="1" applyBorder="1" applyAlignment="1">
      <alignment horizontal="right" vertical="center"/>
    </xf>
    <xf numFmtId="41" fontId="2" fillId="0" borderId="3" xfId="1" applyFont="1" applyFill="1" applyBorder="1" applyAlignment="1">
      <alignment horizontal="center" vertical="center"/>
    </xf>
    <xf numFmtId="178" fontId="2" fillId="0" borderId="4" xfId="1" applyNumberFormat="1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41" fontId="2" fillId="0" borderId="8" xfId="1" applyFont="1" applyFill="1" applyBorder="1" applyAlignment="1">
      <alignment horizontal="center" vertical="center"/>
    </xf>
    <xf numFmtId="41" fontId="2" fillId="0" borderId="9" xfId="1" applyFont="1" applyFill="1" applyBorder="1" applyAlignment="1">
      <alignment horizontal="center" vertical="center"/>
    </xf>
    <xf numFmtId="41" fontId="2" fillId="0" borderId="9" xfId="1" applyFont="1" applyFill="1" applyBorder="1" applyAlignment="1">
      <alignment horizontal="right" vertical="center"/>
    </xf>
    <xf numFmtId="178" fontId="2" fillId="0" borderId="10" xfId="1" applyNumberFormat="1" applyFont="1" applyFill="1" applyBorder="1" applyAlignment="1">
      <alignment horizontal="right" vertical="center"/>
    </xf>
    <xf numFmtId="0" fontId="0" fillId="0" borderId="0" xfId="0" applyNumberFormat="1">
      <alignment vertical="center"/>
    </xf>
    <xf numFmtId="178" fontId="0" fillId="0" borderId="0" xfId="0" applyNumberFormat="1" applyAlignment="1">
      <alignment horizontal="left" vertical="center"/>
    </xf>
    <xf numFmtId="41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pivotButton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numFmt numFmtId="178" formatCode="#,##0&quot;원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r>
              <a:rPr lang="ko-KR" altLang="en-US" sz="2000" b="1">
                <a:latin typeface="굴림" panose="020B0600000101010101" pitchFamily="50" charset="-127"/>
                <a:ea typeface="굴림" panose="020B0600000101010101" pitchFamily="50" charset="-127"/>
              </a:rPr>
              <a:t>소화제 및 해열진통제 가격 현황</a:t>
            </a:r>
            <a:endParaRPr lang="ko-KR" sz="2000" b="1">
              <a:latin typeface="굴림" panose="020B0600000101010101" pitchFamily="50" charset="-127"/>
              <a:ea typeface="굴림" panose="020B0600000101010101" pitchFamily="50" charset="-127"/>
            </a:endParaRPr>
          </a:p>
        </c:rich>
      </c:tx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title>
    <c:autoTitleDeleted val="0"/>
    <c:plotArea>
      <c:layout>
        <c:manualLayout>
          <c:layoutTarget val="inner"/>
          <c:xMode val="edge"/>
          <c:yMode val="edge"/>
          <c:x val="7.3876759415431842E-2"/>
          <c:y val="0.10068901016843659"/>
          <c:w val="0.85452731194009801"/>
          <c:h val="0.79687957182410274"/>
        </c:manualLayout>
      </c:layout>
      <c:barChart>
        <c:barDir val="col"/>
        <c:grouping val="clustered"/>
        <c:varyColors val="0"/>
        <c:ser>
          <c:idx val="1"/>
          <c:order val="1"/>
          <c:tx>
            <c:v>최저가격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0"/>
                  <c:y val="8.63646130832072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37D-40B0-8A0F-E024A341B5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t" anchorCtr="0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굴림" panose="020B0600000101010101" pitchFamily="50" charset="-127"/>
                    <a:ea typeface="굴림" panose="020B0600000101010101" pitchFamily="50" charset="-127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(제1작업!$C$5,제1작업!$C$6,제1작업!$C$7,제1작업!$C$8,제1작업!$C$10,제1작업!$C$11)</c:f>
              <c:strCache>
                <c:ptCount val="6"/>
                <c:pt idx="0">
                  <c:v> 위생천 </c:v>
                </c:pt>
                <c:pt idx="1">
                  <c:v> 챔프 </c:v>
                </c:pt>
                <c:pt idx="2">
                  <c:v> 판피린큐 </c:v>
                </c:pt>
                <c:pt idx="3">
                  <c:v> 애시논액 </c:v>
                </c:pt>
                <c:pt idx="4">
                  <c:v> 부루펜시럽 </c:v>
                </c:pt>
                <c:pt idx="5">
                  <c:v> 생록천 </c:v>
                </c:pt>
              </c:strCache>
            </c:strRef>
          </c:cat>
          <c:val>
            <c:numRef>
              <c:f>(제1작업!$H$5,제1작업!$H$6,제1작업!$H$7,제1작업!$H$8,제1작업!$H$10,제1작업!$H$11)</c:f>
              <c:numCache>
                <c:formatCode>#,##0"원"</c:formatCode>
                <c:ptCount val="6"/>
                <c:pt idx="0">
                  <c:v>500</c:v>
                </c:pt>
                <c:pt idx="1">
                  <c:v>1600</c:v>
                </c:pt>
                <c:pt idx="2">
                  <c:v>350</c:v>
                </c:pt>
                <c:pt idx="3">
                  <c:v>4150</c:v>
                </c:pt>
                <c:pt idx="4">
                  <c:v>3900</c:v>
                </c:pt>
                <c:pt idx="5">
                  <c:v>420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7D-40B0-8A0F-E024A341B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31319855"/>
        <c:axId val="1531318415"/>
      </c:barChart>
      <c:lineChart>
        <c:grouping val="standard"/>
        <c:varyColors val="0"/>
        <c:ser>
          <c:idx val="0"/>
          <c:order val="0"/>
          <c:tx>
            <c:v>평균가격(원)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10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(제1작업!$C$5,제1작업!$C$6,제1작업!$C$7,제1작업!$C$8,제1작업!$C$10,제1작업!$C$11)</c:f>
              <c:strCache>
                <c:ptCount val="6"/>
                <c:pt idx="0">
                  <c:v> 위생천 </c:v>
                </c:pt>
                <c:pt idx="1">
                  <c:v> 챔프 </c:v>
                </c:pt>
                <c:pt idx="2">
                  <c:v> 판피린큐 </c:v>
                </c:pt>
                <c:pt idx="3">
                  <c:v> 애시논액 </c:v>
                </c:pt>
                <c:pt idx="4">
                  <c:v> 부루펜시럽 </c:v>
                </c:pt>
                <c:pt idx="5">
                  <c:v> 생록천 </c:v>
                </c:pt>
              </c:strCache>
            </c:strRef>
          </c:cat>
          <c:val>
            <c:numRef>
              <c:f>(제1작업!$G$5,제1작업!$G$6,제1작업!$G$7,제1작업!$G$8,제1작업!$G$10,제1작업!$G$11)</c:f>
              <c:numCache>
                <c:formatCode>_(* #,##0_);_(* \(#,##0\);_(* "-"_);_(@_)</c:formatCode>
                <c:ptCount val="6"/>
                <c:pt idx="0">
                  <c:v>580</c:v>
                </c:pt>
                <c:pt idx="1">
                  <c:v>2000</c:v>
                </c:pt>
                <c:pt idx="2">
                  <c:v>400</c:v>
                </c:pt>
                <c:pt idx="3">
                  <c:v>4800</c:v>
                </c:pt>
                <c:pt idx="4">
                  <c:v>4300</c:v>
                </c:pt>
                <c:pt idx="5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7D-40B0-8A0F-E024A341B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454655"/>
        <c:axId val="348464735"/>
      </c:lineChart>
      <c:catAx>
        <c:axId val="1531319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1531318415"/>
        <c:crosses val="autoZero"/>
        <c:auto val="1"/>
        <c:lblAlgn val="ctr"/>
        <c:lblOffset val="100"/>
        <c:noMultiLvlLbl val="0"/>
      </c:catAx>
      <c:valAx>
        <c:axId val="15313184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#,##0&quot;원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1531319855"/>
        <c:crosses val="autoZero"/>
        <c:crossBetween val="between"/>
      </c:valAx>
      <c:valAx>
        <c:axId val="348464735"/>
        <c:scaling>
          <c:orientation val="minMax"/>
        </c:scaling>
        <c:delete val="0"/>
        <c:axPos val="r"/>
        <c:numFmt formatCode="_(* #,##0_);_(* \(#,##0\);_(* &quot;-&quot;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348454655"/>
        <c:crosses val="max"/>
        <c:crossBetween val="between"/>
        <c:majorUnit val="1500"/>
      </c:valAx>
      <c:catAx>
        <c:axId val="34845465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48464735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굴림" panose="020B0600000101010101" pitchFamily="50" charset="-127"/>
          <a:ea typeface="굴림" panose="020B0600000101010101" pitchFamily="50" charset="-127"/>
        </a:defRPr>
      </a:pPr>
      <a:endParaRPr lang="ko-KR"/>
    </a:p>
  </c:txPr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7BBA990-C2A7-408C-94EB-A997F2264635}">
  <sheetPr/>
  <sheetViews>
    <sheetView tabSelected="1" zoomScale="11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76200</xdr:rowOff>
    </xdr:from>
    <xdr:to>
      <xdr:col>6</xdr:col>
      <xdr:colOff>447675</xdr:colOff>
      <xdr:row>2</xdr:row>
      <xdr:rowOff>190500</xdr:rowOff>
    </xdr:to>
    <xdr:sp macro="" textlink="">
      <xdr:nvSpPr>
        <xdr:cNvPr id="2" name="화살표: 오각형 1">
          <a:extLst>
            <a:ext uri="{FF2B5EF4-FFF2-40B4-BE49-F238E27FC236}">
              <a16:creationId xmlns:a16="http://schemas.microsoft.com/office/drawing/2014/main" id="{8E183643-0F5E-B047-98AF-BBD77A9BB0BA}"/>
            </a:ext>
          </a:extLst>
        </xdr:cNvPr>
        <xdr:cNvSpPr/>
      </xdr:nvSpPr>
      <xdr:spPr>
        <a:xfrm>
          <a:off x="123825" y="76200"/>
          <a:ext cx="3876675" cy="742950"/>
        </a:xfrm>
        <a:prstGeom prst="homePlate">
          <a:avLst/>
        </a:prstGeom>
        <a:solidFill>
          <a:srgbClr val="FFFF00"/>
        </a:solidFill>
        <a:effectLst>
          <a:outerShdw blurRad="50800" dist="38100" algn="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2400" b="1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일반의약품 판매가격 현황</a:t>
          </a:r>
        </a:p>
      </xdr:txBody>
    </xdr:sp>
    <xdr:clientData/>
  </xdr:twoCellAnchor>
  <xdr:twoCellAnchor editAs="oneCell">
    <xdr:from>
      <xdr:col>6</xdr:col>
      <xdr:colOff>591316</xdr:colOff>
      <xdr:row>0</xdr:row>
      <xdr:rowOff>66675</xdr:rowOff>
    </xdr:from>
    <xdr:to>
      <xdr:col>9</xdr:col>
      <xdr:colOff>590550</xdr:colOff>
      <xdr:row>2</xdr:row>
      <xdr:rowOff>200025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F51EDBBD-D2A4-22B0-CE65-A7FFE8792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4141" y="66675"/>
          <a:ext cx="2056634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7051" cy="6073205"/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61D4CF41-AAC8-CCA5-4847-4978F17F752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0.28371</cdr:x>
      <cdr:y>0.19571</cdr:y>
    </cdr:from>
    <cdr:to>
      <cdr:x>0.50963</cdr:x>
      <cdr:y>0.29659</cdr:y>
    </cdr:to>
    <cdr:sp macro="" textlink="">
      <cdr:nvSpPr>
        <cdr:cNvPr id="2" name="리본: 위로 기울어짐 1">
          <a:extLst xmlns:a="http://schemas.openxmlformats.org/drawingml/2006/main">
            <a:ext uri="{FF2B5EF4-FFF2-40B4-BE49-F238E27FC236}">
              <a16:creationId xmlns:a16="http://schemas.microsoft.com/office/drawing/2014/main" id="{90FA4DD6-8052-E7A2-BC3C-73C3E7C8898C}"/>
            </a:ext>
          </a:extLst>
        </cdr:cNvPr>
        <cdr:cNvSpPr/>
      </cdr:nvSpPr>
      <cdr:spPr>
        <a:xfrm xmlns:a="http://schemas.openxmlformats.org/drawingml/2006/main">
          <a:off x="2637693" y="1188590"/>
          <a:ext cx="2100384" cy="612648"/>
        </a:xfrm>
        <a:prstGeom xmlns:a="http://schemas.openxmlformats.org/drawingml/2006/main" prst="ribbon2">
          <a:avLst/>
        </a:prstGeom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ko-KR" altLang="en-US" kern="1200"/>
            <a:t>최대평균가격</a:t>
          </a: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황종현" refreshedDate="45874.939337962962" createdVersion="8" refreshedVersion="8" minRefreshableVersion="3" recordCount="8" xr:uid="{03D0735F-540C-4981-9296-45370066DBA7}">
  <cacheSource type="worksheet">
    <worksheetSource ref="B4:J12" sheet="제1작업"/>
  </cacheSource>
  <cacheFields count="9">
    <cacheField name="코드" numFmtId="41">
      <sharedItems/>
    </cacheField>
    <cacheField name="제품명" numFmtId="41">
      <sharedItems/>
    </cacheField>
    <cacheField name="제조사" numFmtId="41">
      <sharedItems/>
    </cacheField>
    <cacheField name="구분" numFmtId="41">
      <sharedItems count="3">
        <s v="소화제"/>
        <s v="해열진통제"/>
        <s v="외용연고제"/>
      </sharedItems>
    </cacheField>
    <cacheField name="규격_x000a_(ml/캅셀/g)" numFmtId="41">
      <sharedItems containsSemiMixedTypes="0" containsString="0" containsNumber="1" containsInteger="1" minValue="10" maxValue="90"/>
    </cacheField>
    <cacheField name="평균가격_x000a_(원)" numFmtId="41">
      <sharedItems containsSemiMixedTypes="0" containsString="0" containsNumber="1" containsInteger="1" minValue="400" maxValue="5200"/>
    </cacheField>
    <cacheField name="최저가격" numFmtId="178">
      <sharedItems containsSemiMixedTypes="0" containsString="0" containsNumber="1" containsInteger="1" minValue="350" maxValue="4500" count="8">
        <n v="500"/>
        <n v="1600"/>
        <n v="350"/>
        <n v="4150"/>
        <n v="400"/>
        <n v="3900"/>
        <n v="420"/>
        <n v="4500"/>
      </sharedItems>
      <fieldGroup base="6">
        <rangePr autoStart="0" autoEnd="0" startNum="1" endNum="4500" groupInterval="1000"/>
        <groupItems count="7">
          <s v="&lt;1"/>
          <s v="1-1000"/>
          <s v="1001-2000"/>
          <s v="2001-3000"/>
          <s v="3001-4000"/>
          <s v="4001-5000"/>
          <s v="&gt;5001"/>
        </groupItems>
      </fieldGroup>
    </cacheField>
    <cacheField name="순위" numFmtId="0">
      <sharedItems containsMixedTypes="1" containsNumber="1" containsInteger="1" minValue="1" maxValue="3"/>
    </cacheField>
    <cacheField name="제품이력" numFmtId="41">
      <sharedItems containsSemiMixedTypes="0" containsString="0" containsNumber="1" containsInteger="1" minValue="36" maxValue="12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s v=" DH1897"/>
    <s v="위생천"/>
    <s v="광동제약"/>
    <x v="0"/>
    <n v="75"/>
    <n v="580"/>
    <x v="0"/>
    <s v=""/>
    <n v="126"/>
  </r>
  <r>
    <s v="HY1955"/>
    <s v="챔프"/>
    <s v="동아제약"/>
    <x v="1"/>
    <n v="10"/>
    <n v="2000"/>
    <x v="1"/>
    <s v=""/>
    <n v="68"/>
  </r>
  <r>
    <s v="DA1956"/>
    <s v="판피린큐"/>
    <s v="동아제약"/>
    <x v="1"/>
    <n v="20"/>
    <n v="400"/>
    <x v="2"/>
    <s v=""/>
    <n v="67"/>
  </r>
  <r>
    <s v="DG1985"/>
    <s v="애시논액"/>
    <s v="동아제약"/>
    <x v="0"/>
    <n v="10"/>
    <n v="4800"/>
    <x v="3"/>
    <n v="2"/>
    <n v="38"/>
  </r>
  <r>
    <s v="GY1958"/>
    <s v="포타디연고"/>
    <s v="삼일제약"/>
    <x v="2"/>
    <n v="75"/>
    <n v="500"/>
    <x v="4"/>
    <s v=""/>
    <n v="65"/>
  </r>
  <r>
    <s v="SE1987"/>
    <s v="부루펜시럽"/>
    <s v="삼일제약"/>
    <x v="1"/>
    <n v="90"/>
    <n v="4300"/>
    <x v="5"/>
    <n v="3"/>
    <n v="36"/>
  </r>
  <r>
    <s v="HD1957"/>
    <s v="생록천"/>
    <s v="광동제약"/>
    <x v="0"/>
    <n v="75"/>
    <n v="500"/>
    <x v="6"/>
    <s v=""/>
    <n v="66"/>
  </r>
  <r>
    <s v="DH1980"/>
    <s v="후시딘"/>
    <s v="동화약품"/>
    <x v="2"/>
    <n v="10"/>
    <n v="5200"/>
    <x v="7"/>
    <n v="1"/>
    <n v="4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ECE8B3E-42F9-4A11-BA0A-D728EB3E7BCC}" name="피벗 테이블3" cacheId="32" applyNumberFormats="0" applyBorderFormats="0" applyFontFormats="0" applyPatternFormats="0" applyAlignmentFormats="0" applyWidthHeightFormats="1" dataCaption="값" missingCaption="***" updatedVersion="8" minRefreshableVersion="3" useAutoFormatting="1" colGrandTotals="0" itemPrintTitles="1" mergeItem="1" createdVersion="8" indent="0" outline="1" outlineData="1" multipleFieldFilters="0" rowHeaderCaption="최저가격" colHeaderCaption="구분">
  <location ref="B2:H9" firstHeaderRow="1" firstDataRow="3" firstDataCol="1"/>
  <pivotFields count="9">
    <pivotField showAll="0"/>
    <pivotField dataField="1" showAll="0"/>
    <pivotField showAll="0"/>
    <pivotField axis="axisCol" showAll="0" sortType="descending">
      <items count="4">
        <item x="1"/>
        <item x="2"/>
        <item x="0"/>
        <item t="default"/>
      </items>
    </pivotField>
    <pivotField numFmtId="41" showAll="0"/>
    <pivotField dataField="1" numFmtId="41" showAll="0"/>
    <pivotField axis="axisRow" numFmtId="178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numFmtId="41" showAll="0"/>
  </pivotFields>
  <rowFields count="1">
    <field x="6"/>
  </rowFields>
  <rowItems count="5">
    <i>
      <x v="1"/>
    </i>
    <i>
      <x v="2"/>
    </i>
    <i>
      <x v="4"/>
    </i>
    <i>
      <x v="5"/>
    </i>
    <i t="grand">
      <x/>
    </i>
  </rowItems>
  <colFields count="2">
    <field x="3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dataFields count="2">
    <dataField name="개수 : 제품명" fld="1" subtotal="count" baseField="0" baseItem="0"/>
    <dataField name="최소값 : 평균가격(원)" fld="5" subtotal="min" baseField="6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0F34DB3-7EFF-4E26-AB30-CE708739881C}" name="표1" displayName="표1" ref="B18:H21" totalsRowShown="0" headerRowDxfId="0" headerRowBorderDxfId="9" tableBorderDxfId="10" totalsRowBorderDxfId="8">
  <autoFilter ref="B18:H21" xr:uid="{30F34DB3-7EFF-4E26-AB30-CE708739881C}"/>
  <tableColumns count="7">
    <tableColumn id="1" xr3:uid="{D53863E0-9F6D-4983-81E5-4128E59598EE}" name="코드" dataDxfId="7" dataCellStyle="쉼표 [0]"/>
    <tableColumn id="2" xr3:uid="{E2398598-06E7-437F-A8FE-BDF4C66D1B35}" name="제품명" dataDxfId="6" dataCellStyle="쉼표 [0]"/>
    <tableColumn id="3" xr3:uid="{A7920A3D-6B4E-429A-A759-1600F52BF509}" name="제조사" dataDxfId="5" dataCellStyle="쉼표 [0]"/>
    <tableColumn id="4" xr3:uid="{A20DE9B5-7BE3-427E-87EE-42D58CC68310}" name="구분" dataDxfId="4" dataCellStyle="쉼표 [0]"/>
    <tableColumn id="5" xr3:uid="{82AE0A59-D32A-454C-852D-679AD10FE165}" name="규격_x000a_(ml/캅셀/g)" dataDxfId="3" dataCellStyle="쉼표 [0]"/>
    <tableColumn id="6" xr3:uid="{2B9E0500-B6C6-4237-BA9D-AE5B5861A92D}" name="평균가격_x000a_(원)" dataDxfId="2" dataCellStyle="쉼표 [0]"/>
    <tableColumn id="7" xr3:uid="{89C0BED6-41EA-4C65-B019-266722B05C7B}" name="최저가격" dataDxfId="1" dataCellStyle="쉼표 [0]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C067B-0509-439F-B949-0AB473EB5DA0}">
  <dimension ref="A1:J14"/>
  <sheetViews>
    <sheetView workbookViewId="0">
      <selection activeCell="P19" sqref="P19"/>
    </sheetView>
  </sheetViews>
  <sheetFormatPr defaultRowHeight="20.100000000000001" customHeight="1" x14ac:dyDescent="0.3"/>
  <cols>
    <col min="1" max="1" width="1.625" style="1" customWidth="1"/>
    <col min="2" max="2" width="9" style="1"/>
    <col min="3" max="3" width="11" style="1" bestFit="1" customWidth="1"/>
    <col min="4" max="4" width="9" style="1"/>
    <col min="5" max="5" width="11" style="1" bestFit="1" customWidth="1"/>
    <col min="6" max="6" width="11.125" style="1" bestFit="1" customWidth="1"/>
    <col min="7" max="16384" width="9" style="1"/>
  </cols>
  <sheetData>
    <row r="1" spans="1:10" ht="24.95" customHeight="1" x14ac:dyDescent="0.3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ht="24.95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24.95" customHeight="1" x14ac:dyDescent="0.3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ht="27" x14ac:dyDescent="0.3">
      <c r="B4" s="5" t="s">
        <v>0</v>
      </c>
      <c r="C4" s="5" t="s">
        <v>1</v>
      </c>
      <c r="D4" s="5" t="s">
        <v>2</v>
      </c>
      <c r="E4" s="5" t="s">
        <v>4</v>
      </c>
      <c r="F4" s="6" t="s">
        <v>5</v>
      </c>
      <c r="G4" s="6" t="s">
        <v>6</v>
      </c>
      <c r="H4" s="5" t="s">
        <v>8</v>
      </c>
      <c r="I4" s="5" t="s">
        <v>9</v>
      </c>
      <c r="J4" s="5" t="s">
        <v>10</v>
      </c>
    </row>
    <row r="5" spans="1:10" ht="20.100000000000001" customHeight="1" x14ac:dyDescent="0.3">
      <c r="B5" s="8" t="s">
        <v>13</v>
      </c>
      <c r="C5" s="8" t="s">
        <v>22</v>
      </c>
      <c r="D5" s="8" t="s">
        <v>33</v>
      </c>
      <c r="E5" s="8" t="s">
        <v>35</v>
      </c>
      <c r="F5" s="10">
        <v>75</v>
      </c>
      <c r="G5" s="10">
        <v>580</v>
      </c>
      <c r="H5" s="9">
        <v>500</v>
      </c>
      <c r="I5" s="3" t="str">
        <f>IF(_xlfn.RANK.EQ(G5,$G$5:$G$12)&lt;=3,_xlfn.RANK.EQ(G5,$G$5:$G$12),"")</f>
        <v/>
      </c>
      <c r="J5" s="11">
        <f>2023-RIGHT(B5,4)</f>
        <v>126</v>
      </c>
    </row>
    <row r="6" spans="1:10" ht="20.100000000000001" customHeight="1" x14ac:dyDescent="0.3">
      <c r="B6" s="8" t="s">
        <v>11</v>
      </c>
      <c r="C6" s="8" t="s">
        <v>23</v>
      </c>
      <c r="D6" s="8" t="s">
        <v>30</v>
      </c>
      <c r="E6" s="8" t="s">
        <v>37</v>
      </c>
      <c r="F6" s="10">
        <v>10</v>
      </c>
      <c r="G6" s="10">
        <v>2000</v>
      </c>
      <c r="H6" s="9">
        <v>1600</v>
      </c>
      <c r="I6" s="3" t="str">
        <f t="shared" ref="I6:I12" si="0">IF(_xlfn.RANK.EQ(G6,$G$5:$G$12)&lt;=3,_xlfn.RANK.EQ(G6,$G$5:$G$12),"")</f>
        <v/>
      </c>
      <c r="J6" s="11">
        <f t="shared" ref="J6:J12" si="1">2023-RIGHT(B6,4)</f>
        <v>68</v>
      </c>
    </row>
    <row r="7" spans="1:10" ht="20.100000000000001" customHeight="1" x14ac:dyDescent="0.3">
      <c r="B7" s="8" t="s">
        <v>12</v>
      </c>
      <c r="C7" s="8" t="s">
        <v>24</v>
      </c>
      <c r="D7" s="8" t="s">
        <v>30</v>
      </c>
      <c r="E7" s="8" t="s">
        <v>37</v>
      </c>
      <c r="F7" s="10">
        <v>20</v>
      </c>
      <c r="G7" s="10">
        <v>400</v>
      </c>
      <c r="H7" s="9">
        <v>350</v>
      </c>
      <c r="I7" s="3" t="str">
        <f t="shared" si="0"/>
        <v/>
      </c>
      <c r="J7" s="11">
        <f t="shared" si="1"/>
        <v>67</v>
      </c>
    </row>
    <row r="8" spans="1:10" ht="20.100000000000001" customHeight="1" x14ac:dyDescent="0.3">
      <c r="B8" s="8" t="s">
        <v>14</v>
      </c>
      <c r="C8" s="8" t="s">
        <v>25</v>
      </c>
      <c r="D8" s="8" t="s">
        <v>30</v>
      </c>
      <c r="E8" s="8" t="s">
        <v>35</v>
      </c>
      <c r="F8" s="10">
        <v>10</v>
      </c>
      <c r="G8" s="10">
        <v>4800</v>
      </c>
      <c r="H8" s="9">
        <v>4150</v>
      </c>
      <c r="I8" s="3">
        <f t="shared" si="0"/>
        <v>2</v>
      </c>
      <c r="J8" s="11">
        <f t="shared" si="1"/>
        <v>38</v>
      </c>
    </row>
    <row r="9" spans="1:10" ht="20.100000000000001" customHeight="1" x14ac:dyDescent="0.3">
      <c r="B9" s="8" t="s">
        <v>15</v>
      </c>
      <c r="C9" s="8" t="s">
        <v>26</v>
      </c>
      <c r="D9" s="8" t="s">
        <v>31</v>
      </c>
      <c r="E9" s="8" t="s">
        <v>39</v>
      </c>
      <c r="F9" s="10">
        <v>75</v>
      </c>
      <c r="G9" s="10">
        <v>500</v>
      </c>
      <c r="H9" s="9">
        <v>400</v>
      </c>
      <c r="I9" s="3" t="str">
        <f t="shared" si="0"/>
        <v/>
      </c>
      <c r="J9" s="11">
        <f t="shared" si="1"/>
        <v>65</v>
      </c>
    </row>
    <row r="10" spans="1:10" ht="20.100000000000001" customHeight="1" x14ac:dyDescent="0.3">
      <c r="B10" s="8" t="s">
        <v>16</v>
      </c>
      <c r="C10" s="8" t="s">
        <v>27</v>
      </c>
      <c r="D10" s="8" t="s">
        <v>31</v>
      </c>
      <c r="E10" s="8" t="s">
        <v>37</v>
      </c>
      <c r="F10" s="10">
        <v>90</v>
      </c>
      <c r="G10" s="10">
        <v>4300</v>
      </c>
      <c r="H10" s="9">
        <v>3900</v>
      </c>
      <c r="I10" s="3">
        <f t="shared" si="0"/>
        <v>3</v>
      </c>
      <c r="J10" s="11">
        <f t="shared" si="1"/>
        <v>36</v>
      </c>
    </row>
    <row r="11" spans="1:10" ht="20.100000000000001" customHeight="1" x14ac:dyDescent="0.3">
      <c r="B11" s="8" t="s">
        <v>17</v>
      </c>
      <c r="C11" s="8" t="s">
        <v>28</v>
      </c>
      <c r="D11" s="8" t="s">
        <v>33</v>
      </c>
      <c r="E11" s="8" t="s">
        <v>35</v>
      </c>
      <c r="F11" s="10">
        <v>75</v>
      </c>
      <c r="G11" s="10">
        <v>500</v>
      </c>
      <c r="H11" s="9">
        <v>420</v>
      </c>
      <c r="I11" s="3" t="str">
        <f t="shared" si="0"/>
        <v/>
      </c>
      <c r="J11" s="11">
        <f t="shared" si="1"/>
        <v>66</v>
      </c>
    </row>
    <row r="12" spans="1:10" ht="20.100000000000001" customHeight="1" x14ac:dyDescent="0.3">
      <c r="B12" s="8" t="s">
        <v>18</v>
      </c>
      <c r="C12" s="8" t="s">
        <v>29</v>
      </c>
      <c r="D12" s="8" t="s">
        <v>32</v>
      </c>
      <c r="E12" s="8" t="s">
        <v>39</v>
      </c>
      <c r="F12" s="10">
        <v>10</v>
      </c>
      <c r="G12" s="10">
        <v>5200</v>
      </c>
      <c r="H12" s="9">
        <v>4500</v>
      </c>
      <c r="I12" s="3">
        <f t="shared" si="0"/>
        <v>1</v>
      </c>
      <c r="J12" s="11">
        <f t="shared" si="1"/>
        <v>43</v>
      </c>
    </row>
    <row r="13" spans="1:10" ht="20.100000000000001" customHeight="1" x14ac:dyDescent="0.3">
      <c r="B13" s="4" t="s">
        <v>19</v>
      </c>
      <c r="C13" s="4"/>
      <c r="D13" s="4"/>
      <c r="E13" s="3" t="str">
        <f>INDEX(D5:D12,MATCH(C11,C5:C12,0))</f>
        <v>광동제약</v>
      </c>
      <c r="F13" s="7"/>
      <c r="G13" s="4" t="s">
        <v>40</v>
      </c>
      <c r="H13" s="4"/>
      <c r="I13" s="4"/>
      <c r="J13" s="3">
        <f>MEDIAN(최저가격)</f>
        <v>1050</v>
      </c>
    </row>
    <row r="14" spans="1:10" ht="20.100000000000001" customHeight="1" x14ac:dyDescent="0.3">
      <c r="B14" s="4" t="s">
        <v>20</v>
      </c>
      <c r="C14" s="4"/>
      <c r="D14" s="4"/>
      <c r="E14" s="3">
        <f>DAVERAGE(E4:J12,4,E4:E5)</f>
        <v>1690</v>
      </c>
      <c r="F14" s="7"/>
      <c r="G14" s="5" t="s">
        <v>1</v>
      </c>
      <c r="H14" s="3" t="s">
        <v>21</v>
      </c>
      <c r="I14" s="5" t="s">
        <v>8</v>
      </c>
      <c r="J14" s="3">
        <f>VLOOKUP(H14,C4:J12,6,FALSE)</f>
        <v>500</v>
      </c>
    </row>
  </sheetData>
  <mergeCells count="5">
    <mergeCell ref="A1:J3"/>
    <mergeCell ref="G13:I13"/>
    <mergeCell ref="F13:F14"/>
    <mergeCell ref="B14:D14"/>
    <mergeCell ref="B13:D13"/>
  </mergeCells>
  <phoneticPr fontId="3" type="noConversion"/>
  <dataValidations count="1">
    <dataValidation type="list" allowBlank="1" showInputMessage="1" showErrorMessage="1" sqref="H14" xr:uid="{B02C22D5-5861-47FB-84E6-59812C8C6193}">
      <formula1>$C$5:$C$12</formula1>
    </dataValidation>
  </dataValidations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31A47-9382-4B88-8D14-AFAE5CC98D9A}">
  <dimension ref="B2:H21"/>
  <sheetViews>
    <sheetView workbookViewId="0">
      <selection activeCell="B18" sqref="B18:H21"/>
    </sheetView>
  </sheetViews>
  <sheetFormatPr defaultRowHeight="20.100000000000001" customHeight="1" x14ac:dyDescent="0.3"/>
  <cols>
    <col min="1" max="1" width="1.625" style="1" customWidth="1"/>
    <col min="2" max="5" width="9" style="1"/>
    <col min="6" max="6" width="11.125" style="1" bestFit="1" customWidth="1"/>
    <col min="7" max="7" width="9" style="1"/>
    <col min="8" max="8" width="10.25" style="1" customWidth="1"/>
    <col min="9" max="16384" width="9" style="1"/>
  </cols>
  <sheetData>
    <row r="2" spans="2:8" ht="27" x14ac:dyDescent="0.3">
      <c r="B2" s="5" t="s">
        <v>0</v>
      </c>
      <c r="C2" s="5" t="s">
        <v>1</v>
      </c>
      <c r="D2" s="5" t="s">
        <v>2</v>
      </c>
      <c r="E2" s="5" t="s">
        <v>4</v>
      </c>
      <c r="F2" s="6" t="s">
        <v>5</v>
      </c>
      <c r="G2" s="6" t="s">
        <v>6</v>
      </c>
      <c r="H2" s="5" t="s">
        <v>8</v>
      </c>
    </row>
    <row r="3" spans="2:8" ht="20.100000000000001" customHeight="1" x14ac:dyDescent="0.3">
      <c r="B3" s="8" t="s">
        <v>13</v>
      </c>
      <c r="C3" s="8" t="s">
        <v>22</v>
      </c>
      <c r="D3" s="8" t="s">
        <v>33</v>
      </c>
      <c r="E3" s="8" t="s">
        <v>35</v>
      </c>
      <c r="F3" s="10">
        <v>75</v>
      </c>
      <c r="G3" s="10">
        <v>580</v>
      </c>
      <c r="H3" s="9">
        <v>500</v>
      </c>
    </row>
    <row r="4" spans="2:8" ht="20.100000000000001" customHeight="1" x14ac:dyDescent="0.3">
      <c r="B4" s="8" t="s">
        <v>11</v>
      </c>
      <c r="C4" s="8" t="s">
        <v>23</v>
      </c>
      <c r="D4" s="8" t="s">
        <v>30</v>
      </c>
      <c r="E4" s="8" t="s">
        <v>37</v>
      </c>
      <c r="F4" s="10">
        <v>10</v>
      </c>
      <c r="G4" s="10">
        <v>2000</v>
      </c>
      <c r="H4" s="9">
        <v>1600</v>
      </c>
    </row>
    <row r="5" spans="2:8" ht="20.100000000000001" customHeight="1" x14ac:dyDescent="0.3">
      <c r="B5" s="8" t="s">
        <v>12</v>
      </c>
      <c r="C5" s="8" t="s">
        <v>24</v>
      </c>
      <c r="D5" s="8" t="s">
        <v>30</v>
      </c>
      <c r="E5" s="8" t="s">
        <v>37</v>
      </c>
      <c r="F5" s="10">
        <v>20</v>
      </c>
      <c r="G5" s="10">
        <v>400</v>
      </c>
      <c r="H5" s="9">
        <v>350</v>
      </c>
    </row>
    <row r="6" spans="2:8" ht="20.100000000000001" customHeight="1" x14ac:dyDescent="0.3">
      <c r="B6" s="8" t="s">
        <v>14</v>
      </c>
      <c r="C6" s="8" t="s">
        <v>25</v>
      </c>
      <c r="D6" s="8" t="s">
        <v>30</v>
      </c>
      <c r="E6" s="8" t="s">
        <v>35</v>
      </c>
      <c r="F6" s="10">
        <v>10</v>
      </c>
      <c r="G6" s="10">
        <v>4800</v>
      </c>
      <c r="H6" s="9">
        <v>4150</v>
      </c>
    </row>
    <row r="7" spans="2:8" ht="20.100000000000001" customHeight="1" x14ac:dyDescent="0.3">
      <c r="B7" s="8" t="s">
        <v>15</v>
      </c>
      <c r="C7" s="8" t="s">
        <v>26</v>
      </c>
      <c r="D7" s="8" t="s">
        <v>31</v>
      </c>
      <c r="E7" s="8" t="s">
        <v>39</v>
      </c>
      <c r="F7" s="10">
        <v>75</v>
      </c>
      <c r="G7" s="10">
        <v>500</v>
      </c>
      <c r="H7" s="9">
        <v>400</v>
      </c>
    </row>
    <row r="8" spans="2:8" ht="20.100000000000001" customHeight="1" x14ac:dyDescent="0.3">
      <c r="B8" s="8" t="s">
        <v>16</v>
      </c>
      <c r="C8" s="8" t="s">
        <v>27</v>
      </c>
      <c r="D8" s="8" t="s">
        <v>31</v>
      </c>
      <c r="E8" s="8" t="s">
        <v>37</v>
      </c>
      <c r="F8" s="10">
        <v>90</v>
      </c>
      <c r="G8" s="10">
        <v>4300</v>
      </c>
      <c r="H8" s="9">
        <v>3900</v>
      </c>
    </row>
    <row r="9" spans="2:8" ht="20.100000000000001" customHeight="1" x14ac:dyDescent="0.3">
      <c r="B9" s="8" t="s">
        <v>17</v>
      </c>
      <c r="C9" s="8" t="s">
        <v>28</v>
      </c>
      <c r="D9" s="8" t="s">
        <v>33</v>
      </c>
      <c r="E9" s="8" t="s">
        <v>35</v>
      </c>
      <c r="F9" s="10">
        <v>75</v>
      </c>
      <c r="G9" s="10">
        <v>500</v>
      </c>
      <c r="H9" s="9">
        <v>420</v>
      </c>
    </row>
    <row r="10" spans="2:8" ht="20.100000000000001" customHeight="1" x14ac:dyDescent="0.3">
      <c r="B10" s="8" t="s">
        <v>18</v>
      </c>
      <c r="C10" s="8" t="s">
        <v>29</v>
      </c>
      <c r="D10" s="8" t="s">
        <v>32</v>
      </c>
      <c r="E10" s="8" t="s">
        <v>39</v>
      </c>
      <c r="F10" s="10">
        <v>10</v>
      </c>
      <c r="G10" s="10">
        <v>5200</v>
      </c>
      <c r="H10" s="9">
        <v>4500</v>
      </c>
    </row>
    <row r="13" spans="2:8" ht="27" x14ac:dyDescent="0.3">
      <c r="B13" s="5" t="s">
        <v>4</v>
      </c>
      <c r="C13" s="6" t="s">
        <v>6</v>
      </c>
    </row>
    <row r="14" spans="2:8" ht="20.100000000000001" customHeight="1" x14ac:dyDescent="0.3">
      <c r="B14" s="1" t="s">
        <v>41</v>
      </c>
      <c r="C14" s="1" t="s">
        <v>42</v>
      </c>
    </row>
    <row r="18" spans="2:8" ht="27" x14ac:dyDescent="0.3">
      <c r="B18" s="16" t="s">
        <v>0</v>
      </c>
      <c r="C18" s="17" t="s">
        <v>1</v>
      </c>
      <c r="D18" s="17" t="s">
        <v>2</v>
      </c>
      <c r="E18" s="17" t="s">
        <v>4</v>
      </c>
      <c r="F18" s="18" t="s">
        <v>5</v>
      </c>
      <c r="G18" s="18" t="s">
        <v>6</v>
      </c>
      <c r="H18" s="19" t="s">
        <v>8</v>
      </c>
    </row>
    <row r="19" spans="2:8" ht="20.100000000000001" customHeight="1" x14ac:dyDescent="0.3">
      <c r="B19" s="14" t="s">
        <v>11</v>
      </c>
      <c r="C19" s="12" t="s">
        <v>23</v>
      </c>
      <c r="D19" s="12" t="s">
        <v>30</v>
      </c>
      <c r="E19" s="12" t="s">
        <v>37</v>
      </c>
      <c r="F19" s="13">
        <v>10</v>
      </c>
      <c r="G19" s="13">
        <v>2000</v>
      </c>
      <c r="H19" s="15">
        <v>1600</v>
      </c>
    </row>
    <row r="20" spans="2:8" ht="20.100000000000001" customHeight="1" x14ac:dyDescent="0.3">
      <c r="B20" s="14" t="s">
        <v>16</v>
      </c>
      <c r="C20" s="12" t="s">
        <v>27</v>
      </c>
      <c r="D20" s="12" t="s">
        <v>31</v>
      </c>
      <c r="E20" s="12" t="s">
        <v>37</v>
      </c>
      <c r="F20" s="13">
        <v>90</v>
      </c>
      <c r="G20" s="13">
        <v>4300</v>
      </c>
      <c r="H20" s="15">
        <v>3900</v>
      </c>
    </row>
    <row r="21" spans="2:8" ht="20.100000000000001" customHeight="1" x14ac:dyDescent="0.3">
      <c r="B21" s="20" t="s">
        <v>18</v>
      </c>
      <c r="C21" s="21" t="s">
        <v>29</v>
      </c>
      <c r="D21" s="21" t="s">
        <v>32</v>
      </c>
      <c r="E21" s="21" t="s">
        <v>39</v>
      </c>
      <c r="F21" s="22">
        <v>10</v>
      </c>
      <c r="G21" s="22">
        <v>5200</v>
      </c>
      <c r="H21" s="23">
        <v>4500</v>
      </c>
    </row>
  </sheetData>
  <phoneticPr fontId="3" type="noConversion"/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3F2F2-2386-415A-A759-F2FE3510B08C}">
  <dimension ref="B2:J21"/>
  <sheetViews>
    <sheetView workbookViewId="0">
      <selection activeCell="C3" sqref="C3:D3"/>
    </sheetView>
  </sheetViews>
  <sheetFormatPr defaultRowHeight="20.100000000000001" customHeight="1" x14ac:dyDescent="0.3"/>
  <cols>
    <col min="1" max="1" width="1.625" style="1" customWidth="1"/>
    <col min="2" max="2" width="13.25" style="1" bestFit="1" customWidth="1"/>
    <col min="3" max="3" width="13.125" style="1" bestFit="1" customWidth="1"/>
    <col min="4" max="4" width="20.75" style="1" bestFit="1" customWidth="1"/>
    <col min="5" max="5" width="13.125" style="1" bestFit="1" customWidth="1"/>
    <col min="6" max="6" width="20.75" style="1" bestFit="1" customWidth="1"/>
    <col min="7" max="7" width="13.125" style="1" bestFit="1" customWidth="1"/>
    <col min="8" max="8" width="20.75" style="1" bestFit="1" customWidth="1"/>
    <col min="9" max="9" width="18" style="1" bestFit="1" customWidth="1"/>
    <col min="10" max="10" width="25.625" style="1" bestFit="1" customWidth="1"/>
    <col min="11" max="16384" width="9" style="1"/>
  </cols>
  <sheetData>
    <row r="2" spans="2:10" ht="20.100000000000001" customHeight="1" x14ac:dyDescent="0.3">
      <c r="B2" s="27"/>
      <c r="C2" s="28" t="s">
        <v>3</v>
      </c>
      <c r="D2" s="27"/>
      <c r="E2" s="27"/>
      <c r="F2" s="27"/>
      <c r="G2" s="27"/>
      <c r="H2" s="27"/>
      <c r="I2"/>
      <c r="J2"/>
    </row>
    <row r="3" spans="2:10" ht="20.100000000000001" customHeight="1" x14ac:dyDescent="0.3">
      <c r="B3" s="27"/>
      <c r="C3" s="30" t="s">
        <v>36</v>
      </c>
      <c r="D3" s="29"/>
      <c r="E3" s="30" t="s">
        <v>38</v>
      </c>
      <c r="F3" s="29"/>
      <c r="G3" s="30" t="s">
        <v>34</v>
      </c>
      <c r="H3" s="29"/>
      <c r="I3"/>
      <c r="J3"/>
    </row>
    <row r="4" spans="2:10" ht="20.100000000000001" customHeight="1" x14ac:dyDescent="0.3">
      <c r="B4" s="28" t="s">
        <v>7</v>
      </c>
      <c r="C4" s="31" t="s">
        <v>44</v>
      </c>
      <c r="D4" s="31" t="s">
        <v>45</v>
      </c>
      <c r="E4" s="31" t="s">
        <v>44</v>
      </c>
      <c r="F4" s="31" t="s">
        <v>45</v>
      </c>
      <c r="G4" s="31" t="s">
        <v>44</v>
      </c>
      <c r="H4" s="31" t="s">
        <v>45</v>
      </c>
      <c r="I4"/>
      <c r="J4"/>
    </row>
    <row r="5" spans="2:10" ht="20.100000000000001" customHeight="1" x14ac:dyDescent="0.3">
      <c r="B5" s="25" t="s">
        <v>46</v>
      </c>
      <c r="C5" s="24">
        <v>1</v>
      </c>
      <c r="D5" s="26">
        <v>400</v>
      </c>
      <c r="E5" s="24">
        <v>1</v>
      </c>
      <c r="F5" s="26">
        <v>500</v>
      </c>
      <c r="G5" s="24">
        <v>2</v>
      </c>
      <c r="H5" s="26">
        <v>500</v>
      </c>
      <c r="I5"/>
      <c r="J5"/>
    </row>
    <row r="6" spans="2:10" ht="20.100000000000001" customHeight="1" x14ac:dyDescent="0.3">
      <c r="B6" s="25" t="s">
        <v>47</v>
      </c>
      <c r="C6" s="24">
        <v>1</v>
      </c>
      <c r="D6" s="26">
        <v>2000</v>
      </c>
      <c r="E6" s="24" t="s">
        <v>50</v>
      </c>
      <c r="F6" s="26" t="s">
        <v>50</v>
      </c>
      <c r="G6" s="24" t="s">
        <v>50</v>
      </c>
      <c r="H6" s="26" t="s">
        <v>50</v>
      </c>
      <c r="I6"/>
      <c r="J6"/>
    </row>
    <row r="7" spans="2:10" ht="20.100000000000001" customHeight="1" x14ac:dyDescent="0.3">
      <c r="B7" s="25" t="s">
        <v>48</v>
      </c>
      <c r="C7" s="24">
        <v>1</v>
      </c>
      <c r="D7" s="26">
        <v>4300</v>
      </c>
      <c r="E7" s="24" t="s">
        <v>50</v>
      </c>
      <c r="F7" s="26" t="s">
        <v>50</v>
      </c>
      <c r="G7" s="24" t="s">
        <v>50</v>
      </c>
      <c r="H7" s="26" t="s">
        <v>50</v>
      </c>
      <c r="I7"/>
      <c r="J7"/>
    </row>
    <row r="8" spans="2:10" ht="20.100000000000001" customHeight="1" x14ac:dyDescent="0.3">
      <c r="B8" s="25" t="s">
        <v>49</v>
      </c>
      <c r="C8" s="24" t="s">
        <v>50</v>
      </c>
      <c r="D8" s="26" t="s">
        <v>50</v>
      </c>
      <c r="E8" s="24">
        <v>1</v>
      </c>
      <c r="F8" s="26">
        <v>5200</v>
      </c>
      <c r="G8" s="24">
        <v>1</v>
      </c>
      <c r="H8" s="26">
        <v>4800</v>
      </c>
      <c r="I8"/>
      <c r="J8"/>
    </row>
    <row r="9" spans="2:10" ht="20.100000000000001" customHeight="1" x14ac:dyDescent="0.3">
      <c r="B9" s="25" t="s">
        <v>43</v>
      </c>
      <c r="C9" s="24">
        <v>3</v>
      </c>
      <c r="D9" s="26">
        <v>400</v>
      </c>
      <c r="E9" s="24">
        <v>2</v>
      </c>
      <c r="F9" s="26">
        <v>500</v>
      </c>
      <c r="G9" s="24">
        <v>3</v>
      </c>
      <c r="H9" s="26">
        <v>500</v>
      </c>
      <c r="I9"/>
      <c r="J9"/>
    </row>
    <row r="10" spans="2:10" ht="20.100000000000001" customHeight="1" x14ac:dyDescent="0.3">
      <c r="B10"/>
      <c r="C10"/>
      <c r="D10"/>
      <c r="E10"/>
      <c r="F10"/>
      <c r="G10"/>
      <c r="H10"/>
      <c r="I10"/>
      <c r="J10"/>
    </row>
    <row r="11" spans="2:10" ht="20.100000000000001" customHeight="1" x14ac:dyDescent="0.3">
      <c r="B11"/>
      <c r="C11"/>
      <c r="D11"/>
      <c r="E11"/>
      <c r="F11"/>
      <c r="G11"/>
      <c r="H11"/>
      <c r="I11"/>
      <c r="J11"/>
    </row>
    <row r="12" spans="2:10" ht="20.100000000000001" customHeight="1" x14ac:dyDescent="0.3">
      <c r="B12"/>
      <c r="C12"/>
      <c r="D12"/>
      <c r="E12"/>
      <c r="F12"/>
      <c r="G12"/>
      <c r="H12"/>
      <c r="I12"/>
      <c r="J12"/>
    </row>
    <row r="13" spans="2:10" ht="20.100000000000001" customHeight="1" x14ac:dyDescent="0.3">
      <c r="B13"/>
      <c r="C13"/>
      <c r="D13"/>
      <c r="E13"/>
      <c r="F13"/>
      <c r="G13"/>
      <c r="H13"/>
      <c r="I13"/>
      <c r="J13"/>
    </row>
    <row r="14" spans="2:10" ht="20.100000000000001" customHeight="1" x14ac:dyDescent="0.3">
      <c r="B14"/>
      <c r="C14"/>
      <c r="D14"/>
      <c r="H14"/>
      <c r="I14"/>
      <c r="J14"/>
    </row>
    <row r="15" spans="2:10" ht="20.100000000000001" customHeight="1" x14ac:dyDescent="0.3">
      <c r="B15"/>
      <c r="C15"/>
      <c r="D15"/>
      <c r="H15"/>
      <c r="I15"/>
      <c r="J15"/>
    </row>
    <row r="16" spans="2:10" ht="20.100000000000001" customHeight="1" x14ac:dyDescent="0.3">
      <c r="B16"/>
      <c r="C16"/>
      <c r="D16"/>
      <c r="E16"/>
      <c r="F16"/>
      <c r="G16"/>
      <c r="H16"/>
      <c r="I16"/>
      <c r="J16"/>
    </row>
    <row r="17" spans="2:8" ht="20.100000000000001" customHeight="1" x14ac:dyDescent="0.3">
      <c r="B17"/>
      <c r="C17"/>
      <c r="D17"/>
      <c r="E17"/>
      <c r="F17"/>
      <c r="G17"/>
      <c r="H17"/>
    </row>
    <row r="18" spans="2:8" ht="20.100000000000001" customHeight="1" x14ac:dyDescent="0.3">
      <c r="B18"/>
      <c r="C18"/>
      <c r="D18"/>
      <c r="E18"/>
      <c r="F18"/>
      <c r="G18"/>
      <c r="H18"/>
    </row>
    <row r="19" spans="2:8" ht="20.100000000000001" customHeight="1" x14ac:dyDescent="0.3">
      <c r="B19"/>
      <c r="C19"/>
      <c r="D19"/>
      <c r="E19"/>
      <c r="F19"/>
      <c r="G19"/>
      <c r="H19"/>
    </row>
    <row r="20" spans="2:8" ht="20.100000000000001" customHeight="1" x14ac:dyDescent="0.3">
      <c r="B20"/>
      <c r="C20"/>
      <c r="D20"/>
      <c r="E20"/>
      <c r="F20"/>
      <c r="G20"/>
      <c r="H20"/>
    </row>
    <row r="21" spans="2:8" ht="20.100000000000001" customHeight="1" x14ac:dyDescent="0.3">
      <c r="B21"/>
      <c r="C21"/>
      <c r="D21"/>
      <c r="E21"/>
      <c r="F21"/>
      <c r="G21"/>
      <c r="H21"/>
    </row>
  </sheetData>
  <mergeCells count="3">
    <mergeCell ref="C3:D3"/>
    <mergeCell ref="E3:F3"/>
    <mergeCell ref="G3:H3"/>
  </mergeCells>
  <phoneticPr fontId="3" type="noConversion"/>
  <pageMargins left="0.7" right="0.7" top="0.75" bottom="0.75" header="0.3" footer="0.3"/>
  <pageSetup paperSize="9" orientation="portrait" horizontalDpi="4294967293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워크시트</vt:lpstr>
      </vt:variant>
      <vt:variant>
        <vt:i4>3</vt:i4>
      </vt:variant>
      <vt:variant>
        <vt:lpstr>차트</vt:lpstr>
      </vt:variant>
      <vt:variant>
        <vt:i4>1</vt:i4>
      </vt:variant>
      <vt:variant>
        <vt:lpstr>이름 지정된 범위</vt:lpstr>
      </vt:variant>
      <vt:variant>
        <vt:i4>3</vt:i4>
      </vt:variant>
    </vt:vector>
  </HeadingPairs>
  <TitlesOfParts>
    <vt:vector size="7" baseType="lpstr">
      <vt:lpstr>제1작업</vt:lpstr>
      <vt:lpstr>제2작업</vt:lpstr>
      <vt:lpstr>제3작업</vt:lpstr>
      <vt:lpstr>제4작업</vt:lpstr>
      <vt:lpstr>제2작업!Criteria</vt:lpstr>
      <vt:lpstr>제2작업!Extract</vt:lpstr>
      <vt:lpstr>최저가격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종현 황</dc:creator>
  <cp:lastModifiedBy>종현 황</cp:lastModifiedBy>
  <dcterms:created xsi:type="dcterms:W3CDTF">2025-08-05T12:37:37Z</dcterms:created>
  <dcterms:modified xsi:type="dcterms:W3CDTF">2025-08-05T13:48:53Z</dcterms:modified>
</cp:coreProperties>
</file>