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허현무\ITQ_OA_Master_실습파일\ITQ_OA_Master_실습파일\ITQ엑셀\"/>
    </mc:Choice>
  </mc:AlternateContent>
  <xr:revisionPtr revIDLastSave="0" documentId="13_ncr:1_{C81E6858-60B7-42F1-BF43-8E4FF9F313D5}" xr6:coauthVersionLast="47" xr6:coauthVersionMax="47" xr10:uidLastSave="{00000000-0000-0000-0000-000000000000}"/>
  <bookViews>
    <workbookView xWindow="765" yWindow="1980" windowWidth="28035" windowHeight="14220" activeTab="3" xr2:uid="{9BB3EBB3-BB28-4B55-B772-922FCD27B91A}"/>
  </bookViews>
  <sheets>
    <sheet name="제1작업" sheetId="3" r:id="rId1"/>
    <sheet name="제2작업" sheetId="2" r:id="rId2"/>
    <sheet name="제3작업" sheetId="1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E14" i="3"/>
  <c r="E13" i="3"/>
  <c r="J6" i="3"/>
  <c r="J7" i="3"/>
  <c r="J8" i="3"/>
  <c r="J9" i="3"/>
  <c r="J10" i="3"/>
  <c r="J11" i="3"/>
  <c r="J12" i="3"/>
  <c r="J5" i="3"/>
  <c r="I6" i="3"/>
  <c r="I7" i="3"/>
  <c r="I8" i="3"/>
  <c r="I9" i="3"/>
  <c r="I10" i="3"/>
  <c r="I11" i="3"/>
  <c r="I12" i="3"/>
</calcChain>
</file>

<file path=xl/sharedStrings.xml><?xml version="1.0" encoding="utf-8"?>
<sst xmlns="http://schemas.openxmlformats.org/spreadsheetml/2006/main" count="119" uniqueCount="54">
  <si>
    <t>상품코드</t>
    <phoneticPr fontId="3" type="noConversion"/>
  </si>
  <si>
    <t>상품명</t>
    <phoneticPr fontId="3" type="noConversion"/>
  </si>
  <si>
    <t>구분</t>
  </si>
  <si>
    <t>구분</t>
    <phoneticPr fontId="3" type="noConversion"/>
  </si>
  <si>
    <t>당월판매량</t>
  </si>
  <si>
    <t>당월판매량</t>
    <phoneticPr fontId="3" type="noConversion"/>
  </si>
  <si>
    <t>포장
단위</t>
    <phoneticPr fontId="3" type="noConversion"/>
  </si>
  <si>
    <t>지역</t>
    <phoneticPr fontId="3" type="noConversion"/>
  </si>
  <si>
    <t>비고</t>
    <phoneticPr fontId="3" type="noConversion"/>
  </si>
  <si>
    <t>M-25</t>
    <phoneticPr fontId="3" type="noConversion"/>
  </si>
  <si>
    <t>B29-03</t>
    <phoneticPr fontId="3" type="noConversion"/>
  </si>
  <si>
    <t>B32-02</t>
    <phoneticPr fontId="3" type="noConversion"/>
  </si>
  <si>
    <t>S19-01</t>
    <phoneticPr fontId="3" type="noConversion"/>
  </si>
  <si>
    <t>M20-02</t>
    <phoneticPr fontId="3" type="noConversion"/>
  </si>
  <si>
    <t>B37-02</t>
    <phoneticPr fontId="3" type="noConversion"/>
  </si>
  <si>
    <t>M15-01</t>
    <phoneticPr fontId="3" type="noConversion"/>
  </si>
  <si>
    <t>M14-03</t>
    <phoneticPr fontId="3" type="noConversion"/>
  </si>
  <si>
    <t>백진주 쌀</t>
  </si>
  <si>
    <t>백진주 쌀</t>
    <phoneticPr fontId="3" type="noConversion"/>
  </si>
  <si>
    <t>살치살 스테이크</t>
    <phoneticPr fontId="3" type="noConversion"/>
  </si>
  <si>
    <t>딱새우</t>
    <phoneticPr fontId="3" type="noConversion"/>
  </si>
  <si>
    <t>등심 스테이크</t>
    <phoneticPr fontId="3" type="noConversion"/>
  </si>
  <si>
    <t>돌산 갓김치</t>
    <phoneticPr fontId="3" type="noConversion"/>
  </si>
  <si>
    <t>랍스터 테일</t>
    <phoneticPr fontId="3" type="noConversion"/>
  </si>
  <si>
    <t>대봉 곶감</t>
    <phoneticPr fontId="3" type="noConversion"/>
  </si>
  <si>
    <t>황토 고구마</t>
    <phoneticPr fontId="3" type="noConversion"/>
  </si>
  <si>
    <t>농산물</t>
  </si>
  <si>
    <t>농산물</t>
    <phoneticPr fontId="3" type="noConversion"/>
  </si>
  <si>
    <t>축산물</t>
  </si>
  <si>
    <t>축산물</t>
    <phoneticPr fontId="3" type="noConversion"/>
  </si>
  <si>
    <t>수산물</t>
  </si>
  <si>
    <t>수산물</t>
    <phoneticPr fontId="3" type="noConversion"/>
  </si>
  <si>
    <t>20kg</t>
    <phoneticPr fontId="3" type="noConversion"/>
  </si>
  <si>
    <t>500g</t>
    <phoneticPr fontId="3" type="noConversion"/>
  </si>
  <si>
    <t>1kg</t>
    <phoneticPr fontId="3" type="noConversion"/>
  </si>
  <si>
    <t>2kg</t>
    <phoneticPr fontId="3" type="noConversion"/>
  </si>
  <si>
    <t>480g</t>
    <phoneticPr fontId="3" type="noConversion"/>
  </si>
  <si>
    <t>30구</t>
    <phoneticPr fontId="3" type="noConversion"/>
  </si>
  <si>
    <t>10kg</t>
    <phoneticPr fontId="3" type="noConversion"/>
  </si>
  <si>
    <t>최대 전월판매량</t>
    <phoneticPr fontId="3" type="noConversion"/>
  </si>
  <si>
    <t>수산물 특산품 수</t>
    <phoneticPr fontId="3" type="noConversion"/>
  </si>
  <si>
    <t>농사물 당월판매량의 평균</t>
    <phoneticPr fontId="3" type="noConversion"/>
  </si>
  <si>
    <t>전월판매량</t>
    <phoneticPr fontId="3" type="noConversion"/>
  </si>
  <si>
    <t>경기</t>
  </si>
  <si>
    <t>&lt;&gt;수산물</t>
    <phoneticPr fontId="3" type="noConversion"/>
  </si>
  <si>
    <t>&lt;=2000</t>
    <phoneticPr fontId="3" type="noConversion"/>
  </si>
  <si>
    <t>총합계</t>
  </si>
  <si>
    <t>개수 : 상품명</t>
  </si>
  <si>
    <t>단가
(단위 : 원)</t>
    <phoneticPr fontId="3" type="noConversion"/>
  </si>
  <si>
    <t>1-1000</t>
  </si>
  <si>
    <t>1001-2000</t>
  </si>
  <si>
    <t>2001-3000</t>
  </si>
  <si>
    <t>**</t>
  </si>
  <si>
    <t>평균 : 단가(단위 : 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</si>
</sst>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EA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41" fontId="2" fillId="0" borderId="7" xfId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41" fontId="2" fillId="0" borderId="1" xfId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6" fontId="2" fillId="0" borderId="20" xfId="1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1" fontId="2" fillId="0" borderId="2" xfId="1" applyFont="1" applyFill="1" applyBorder="1" applyAlignment="1">
      <alignment horizontal="right" vertical="center"/>
    </xf>
    <xf numFmtId="176" fontId="2" fillId="0" borderId="2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General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>
                <a:solidFill>
                  <a:sysClr val="windowText" lastClr="000000"/>
                </a:solidFill>
              </a:rPr>
              <a:t>농산물 및 축산물의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 : 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8-4769-BCCD-79741A53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8986320"/>
        <c:axId val="49005040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4"/>
              <c:layout>
                <c:manualLayout>
                  <c:x val="4.6155237950138281E-3"/>
                  <c:y val="-1.35820898714793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3-4FF4-A642-D839756FC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General"EA"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8-4769-BCCD-79741A53A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74128"/>
        <c:axId val="56985360"/>
      </c:lineChart>
      <c:catAx>
        <c:axId val="4898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9005040"/>
        <c:crosses val="autoZero"/>
        <c:auto val="1"/>
        <c:lblAlgn val="ctr"/>
        <c:lblOffset val="100"/>
        <c:noMultiLvlLbl val="0"/>
      </c:catAx>
      <c:valAx>
        <c:axId val="49005040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8986320"/>
        <c:crosses val="autoZero"/>
        <c:crossBetween val="between"/>
        <c:majorUnit val="20000"/>
      </c:valAx>
      <c:valAx>
        <c:axId val="56985360"/>
        <c:scaling>
          <c:orientation val="minMax"/>
        </c:scaling>
        <c:delete val="0"/>
        <c:axPos val="r"/>
        <c:numFmt formatCode="General&quot;EA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6974128"/>
        <c:crosses val="max"/>
        <c:crossBetween val="between"/>
        <c:majorUnit val="600"/>
      </c:valAx>
      <c:catAx>
        <c:axId val="5697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9853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B1D272-FE5C-406C-9496-A5A5B1633B03}">
  <sheetPr/>
  <sheetViews>
    <sheetView tabSelected="1" zoomScale="10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76199</xdr:rowOff>
    </xdr:from>
    <xdr:to>
      <xdr:col>6</xdr:col>
      <xdr:colOff>847725</xdr:colOff>
      <xdr:row>2</xdr:row>
      <xdr:rowOff>200024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34C3F530-F129-4CA0-A024-0F668DAC56BF}"/>
            </a:ext>
          </a:extLst>
        </xdr:cNvPr>
        <xdr:cNvSpPr/>
      </xdr:nvSpPr>
      <xdr:spPr>
        <a:xfrm>
          <a:off x="142875" y="76199"/>
          <a:ext cx="5162550" cy="638175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7</xdr:col>
      <xdr:colOff>95250</xdr:colOff>
      <xdr:row>0</xdr:row>
      <xdr:rowOff>47625</xdr:rowOff>
    </xdr:from>
    <xdr:to>
      <xdr:col>10</xdr:col>
      <xdr:colOff>9525</xdr:colOff>
      <xdr:row>2</xdr:row>
      <xdr:rowOff>190500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11EA16F-9143-47A6-AE6D-BA428631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47625"/>
          <a:ext cx="2695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A1FDF6F-F14C-4B97-80FF-84C3BB2119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0.48538</cdr:x>
      <cdr:y>0.19104</cdr:y>
    </cdr:from>
    <cdr:to>
      <cdr:x>0.63548</cdr:x>
      <cdr:y>0.2727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A559917E-6121-4535-AFB1-874B6D8B5B3D}"/>
            </a:ext>
          </a:extLst>
        </cdr:cNvPr>
        <cdr:cNvSpPr/>
      </cdr:nvSpPr>
      <cdr:spPr>
        <a:xfrm xmlns:a="http://schemas.openxmlformats.org/drawingml/2006/main">
          <a:off x="4517571" y="1161144"/>
          <a:ext cx="1396987" cy="496286"/>
        </a:xfrm>
        <a:prstGeom xmlns:a="http://schemas.openxmlformats.org/drawingml/2006/main" prst="wedgeEllipseCallout">
          <a:avLst>
            <a:gd name="adj1" fmla="val 86264"/>
            <a:gd name="adj2" fmla="val -2238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5762.570674652779" createdVersion="7" refreshedVersion="7" minRefreshableVersion="3" recordCount="8" xr:uid="{EA2BF653-E7DD-4902-897E-F9D52A203BF4}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 count="8">
        <s v="백진주 쌀"/>
        <s v="살치살 스테이크"/>
        <s v="딱새우"/>
        <s v="등심 스테이크"/>
        <s v="돌산 갓김치"/>
        <s v="랍스터 테일"/>
        <s v="대봉 곶감"/>
        <s v="황토 고구마"/>
      </sharedItems>
    </cacheField>
    <cacheField name="구분" numFmtId="0">
      <sharedItems count="3">
        <s v="농산물"/>
        <s v="축산물"/>
        <s v="수산물"/>
      </sharedItems>
    </cacheField>
    <cacheField name="단가_x000a_(단위 : 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824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4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-25"/>
    <x v="0"/>
    <x v="0"/>
    <n v="70000"/>
    <n v="1820"/>
    <x v="0"/>
    <s v="20kg"/>
  </r>
  <r>
    <s v="B29-03"/>
    <x v="1"/>
    <x v="1"/>
    <n v="30000"/>
    <n v="1892"/>
    <x v="1"/>
    <s v="500g"/>
  </r>
  <r>
    <s v="B32-02"/>
    <x v="2"/>
    <x v="2"/>
    <n v="13900"/>
    <n v="891"/>
    <x v="2"/>
    <s v="1kg"/>
  </r>
  <r>
    <s v="S19-01"/>
    <x v="3"/>
    <x v="1"/>
    <n v="36000"/>
    <n v="1020"/>
    <x v="3"/>
    <s v="500g"/>
  </r>
  <r>
    <s v="M20-02"/>
    <x v="4"/>
    <x v="0"/>
    <n v="19000"/>
    <n v="1457"/>
    <x v="4"/>
    <s v="2kg"/>
  </r>
  <r>
    <s v="B37-02"/>
    <x v="5"/>
    <x v="2"/>
    <n v="32000"/>
    <n v="824"/>
    <x v="5"/>
    <s v="480g"/>
  </r>
  <r>
    <s v="M15-01"/>
    <x v="6"/>
    <x v="0"/>
    <n v="80000"/>
    <n v="2361"/>
    <x v="6"/>
    <s v="30구"/>
  </r>
  <r>
    <s v="M14-03"/>
    <x v="7"/>
    <x v="0"/>
    <n v="27500"/>
    <n v="941"/>
    <x v="7"/>
    <s v="10k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AFD2AA-D084-464C-B9A0-3DE0AF9627A7}" name="피벗 테이블3" cacheId="0" applyNumberFormats="0" applyBorderFormats="0" applyFontFormats="0" applyPatternFormats="0" applyAlignmentFormats="0" applyWidthHeightFormats="1" dataCaption="값" missingCaption="**" updatedVersion="7" minRefreshableVersion="3" useAutoFormatting="1" colGrandTotals="0" itemPrintTitles="1" mergeItem="1" createdVersion="7" indent="0" outline="1" outlineData="1" multipleFieldFilters="0" rowHeaderCaption="당월판매량" colHeaderCaption="구분">
  <location ref="B3:H9" firstHeaderRow="1" firstDataRow="3" firstDataCol="1"/>
  <pivotFields count="7">
    <pivotField showAll="0"/>
    <pivotField dataField="1" showAll="0">
      <items count="9">
        <item x="6"/>
        <item x="4"/>
        <item x="3"/>
        <item x="2"/>
        <item x="5"/>
        <item x="0"/>
        <item x="1"/>
        <item x="7"/>
        <item t="default"/>
      </items>
    </pivotField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176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0"/>
            </reference>
          </references>
        </pivotArea>
      </autoSortScope>
    </pivotField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(단위 : 원)" fld="3" subtotal="average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BDFF5E-1CB1-4600-94CC-709AD0130697}" name="표1" displayName="표1" ref="B18:D22" totalsRowShown="0" headerRowBorderDxfId="11" tableBorderDxfId="10" totalsRowBorderDxfId="9">
  <autoFilter ref="B18:D22" xr:uid="{6ABDFF5E-1CB1-4600-94CC-709AD0130697}"/>
  <tableColumns count="3">
    <tableColumn id="1" xr3:uid="{34BB85C4-8D58-4CC7-8E74-E14D3854DDD6}" name="구분" dataDxfId="8"/>
    <tableColumn id="2" xr3:uid="{3DDE9BB4-F5F0-48A7-BD26-97104A4E3E2E}" name="단가_x000a_(단위 : 원)" dataDxfId="7" dataCellStyle="쉼표 [0]"/>
    <tableColumn id="3" xr3:uid="{8FFF572F-33FD-4832-9E90-08A3A27CD83D}" name="당월판매량" dataDxfId="6" dataCellStyle="쉼표 [0]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BD15-6262-4E19-9E32-B553BC450890}">
  <dimension ref="B1:J14"/>
  <sheetViews>
    <sheetView workbookViewId="0">
      <selection activeCell="J13" sqref="J13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8.125" style="1" customWidth="1"/>
    <col min="5" max="5" width="12.125" style="1" customWidth="1"/>
    <col min="6" max="6" width="11.75" style="1" customWidth="1"/>
    <col min="7" max="7" width="11.875" style="1" customWidth="1"/>
    <col min="8" max="8" width="12.375" style="1" customWidth="1"/>
    <col min="9" max="9" width="12" style="1" customWidth="1"/>
    <col min="10" max="10" width="12.125" style="1" customWidth="1"/>
    <col min="11" max="11" width="9" style="1"/>
    <col min="12" max="12" width="4.5" style="1" customWidth="1"/>
    <col min="13" max="16384" width="9" style="1"/>
  </cols>
  <sheetData>
    <row r="1" spans="2:10" ht="20.25" customHeight="1" x14ac:dyDescent="0.3"/>
    <row r="2" spans="2:10" ht="20.25" customHeight="1" x14ac:dyDescent="0.3"/>
    <row r="3" spans="2:10" ht="20.25" customHeight="1" thickBot="1" x14ac:dyDescent="0.35"/>
    <row r="4" spans="2:10" ht="27" x14ac:dyDescent="0.3">
      <c r="B4" s="10" t="s">
        <v>0</v>
      </c>
      <c r="C4" s="11" t="s">
        <v>1</v>
      </c>
      <c r="D4" s="11" t="s">
        <v>3</v>
      </c>
      <c r="E4" s="12" t="s">
        <v>48</v>
      </c>
      <c r="F4" s="11" t="s">
        <v>42</v>
      </c>
      <c r="G4" s="11" t="s">
        <v>5</v>
      </c>
      <c r="H4" s="12" t="s">
        <v>6</v>
      </c>
      <c r="I4" s="11" t="s">
        <v>7</v>
      </c>
      <c r="J4" s="13" t="s">
        <v>8</v>
      </c>
    </row>
    <row r="5" spans="2:10" x14ac:dyDescent="0.3">
      <c r="B5" s="7" t="s">
        <v>9</v>
      </c>
      <c r="C5" s="2" t="s">
        <v>18</v>
      </c>
      <c r="D5" s="2" t="s">
        <v>27</v>
      </c>
      <c r="E5" s="16">
        <v>70000</v>
      </c>
      <c r="F5" s="18">
        <v>1820</v>
      </c>
      <c r="G5" s="18">
        <v>2045</v>
      </c>
      <c r="H5" s="16" t="s">
        <v>32</v>
      </c>
      <c r="I5" s="2" t="s">
        <v>43</v>
      </c>
      <c r="J5" s="8" t="str">
        <f>IF(AND(F5&gt;=1000,F5&gt;G5),"▼","")</f>
        <v/>
      </c>
    </row>
    <row r="6" spans="2:10" x14ac:dyDescent="0.3">
      <c r="B6" s="7" t="s">
        <v>10</v>
      </c>
      <c r="C6" s="2" t="s">
        <v>19</v>
      </c>
      <c r="D6" s="2" t="s">
        <v>29</v>
      </c>
      <c r="E6" s="16">
        <v>30000</v>
      </c>
      <c r="F6" s="18">
        <v>1892</v>
      </c>
      <c r="G6" s="18">
        <v>1520</v>
      </c>
      <c r="H6" s="16" t="s">
        <v>33</v>
      </c>
      <c r="I6" s="2" t="str">
        <f t="shared" ref="I6:I12" si="0">CHOOSE(RIGHT(B6,1),"경기","전라","충청")</f>
        <v>충청</v>
      </c>
      <c r="J6" s="8" t="str">
        <f t="shared" ref="J6:J12" si="1">IF(AND(F6&gt;=1000,F6&gt;G6),"▼","")</f>
        <v>▼</v>
      </c>
    </row>
    <row r="7" spans="2:10" x14ac:dyDescent="0.3">
      <c r="B7" s="7" t="s">
        <v>11</v>
      </c>
      <c r="C7" s="2" t="s">
        <v>20</v>
      </c>
      <c r="D7" s="2" t="s">
        <v>31</v>
      </c>
      <c r="E7" s="16">
        <v>13900</v>
      </c>
      <c r="F7" s="18">
        <v>891</v>
      </c>
      <c r="G7" s="18">
        <v>950</v>
      </c>
      <c r="H7" s="16" t="s">
        <v>34</v>
      </c>
      <c r="I7" s="2" t="str">
        <f t="shared" si="0"/>
        <v>전라</v>
      </c>
      <c r="J7" s="8" t="str">
        <f t="shared" si="1"/>
        <v/>
      </c>
    </row>
    <row r="8" spans="2:10" x14ac:dyDescent="0.3">
      <c r="B8" s="7" t="s">
        <v>12</v>
      </c>
      <c r="C8" s="2" t="s">
        <v>21</v>
      </c>
      <c r="D8" s="2" t="s">
        <v>29</v>
      </c>
      <c r="E8" s="16">
        <v>36000</v>
      </c>
      <c r="F8" s="18">
        <v>1020</v>
      </c>
      <c r="G8" s="18">
        <v>805</v>
      </c>
      <c r="H8" s="16" t="s">
        <v>33</v>
      </c>
      <c r="I8" s="2" t="str">
        <f t="shared" si="0"/>
        <v>경기</v>
      </c>
      <c r="J8" s="8" t="str">
        <f t="shared" si="1"/>
        <v>▼</v>
      </c>
    </row>
    <row r="9" spans="2:10" x14ac:dyDescent="0.3">
      <c r="B9" s="7" t="s">
        <v>13</v>
      </c>
      <c r="C9" s="2" t="s">
        <v>22</v>
      </c>
      <c r="D9" s="2" t="s">
        <v>27</v>
      </c>
      <c r="E9" s="16">
        <v>19000</v>
      </c>
      <c r="F9" s="18">
        <v>1457</v>
      </c>
      <c r="G9" s="18">
        <v>1852</v>
      </c>
      <c r="H9" s="16" t="s">
        <v>35</v>
      </c>
      <c r="I9" s="2" t="str">
        <f t="shared" si="0"/>
        <v>전라</v>
      </c>
      <c r="J9" s="8" t="str">
        <f t="shared" si="1"/>
        <v/>
      </c>
    </row>
    <row r="10" spans="2:10" x14ac:dyDescent="0.3">
      <c r="B10" s="7" t="s">
        <v>14</v>
      </c>
      <c r="C10" s="2" t="s">
        <v>23</v>
      </c>
      <c r="D10" s="2" t="s">
        <v>31</v>
      </c>
      <c r="E10" s="16">
        <v>32000</v>
      </c>
      <c r="F10" s="18">
        <v>824</v>
      </c>
      <c r="G10" s="18">
        <v>1820</v>
      </c>
      <c r="H10" s="16" t="s">
        <v>36</v>
      </c>
      <c r="I10" s="2" t="str">
        <f t="shared" si="0"/>
        <v>전라</v>
      </c>
      <c r="J10" s="8" t="str">
        <f t="shared" si="1"/>
        <v/>
      </c>
    </row>
    <row r="11" spans="2:10" x14ac:dyDescent="0.3">
      <c r="B11" s="7" t="s">
        <v>15</v>
      </c>
      <c r="C11" s="2" t="s">
        <v>24</v>
      </c>
      <c r="D11" s="2" t="s">
        <v>27</v>
      </c>
      <c r="E11" s="16">
        <v>80000</v>
      </c>
      <c r="F11" s="18">
        <v>2361</v>
      </c>
      <c r="G11" s="18">
        <v>2505</v>
      </c>
      <c r="H11" s="16" t="s">
        <v>37</v>
      </c>
      <c r="I11" s="2" t="str">
        <f t="shared" si="0"/>
        <v>경기</v>
      </c>
      <c r="J11" s="8" t="str">
        <f t="shared" si="1"/>
        <v/>
      </c>
    </row>
    <row r="12" spans="2:10" ht="14.25" thickBot="1" x14ac:dyDescent="0.35">
      <c r="B12" s="9" t="s">
        <v>16</v>
      </c>
      <c r="C12" s="5" t="s">
        <v>25</v>
      </c>
      <c r="D12" s="5" t="s">
        <v>27</v>
      </c>
      <c r="E12" s="17">
        <v>27500</v>
      </c>
      <c r="F12" s="19">
        <v>941</v>
      </c>
      <c r="G12" s="19">
        <v>1653</v>
      </c>
      <c r="H12" s="17" t="s">
        <v>38</v>
      </c>
      <c r="I12" s="2" t="str">
        <f t="shared" si="0"/>
        <v>충청</v>
      </c>
      <c r="J12" s="8" t="str">
        <f t="shared" si="1"/>
        <v/>
      </c>
    </row>
    <row r="13" spans="2:10" ht="16.5" customHeight="1" x14ac:dyDescent="0.3">
      <c r="B13" s="33" t="s">
        <v>39</v>
      </c>
      <c r="C13" s="34"/>
      <c r="D13" s="34"/>
      <c r="E13" s="3">
        <f>MAX(전월판매량)</f>
        <v>2361</v>
      </c>
      <c r="F13" s="37"/>
      <c r="G13" s="39" t="s">
        <v>41</v>
      </c>
      <c r="H13" s="40"/>
      <c r="I13" s="41"/>
      <c r="J13" s="4">
        <f>ROUNDDOWN(DAVERAGE(B4:J12,G4,D4:D5),0)</f>
        <v>2013</v>
      </c>
    </row>
    <row r="14" spans="2:10" ht="14.25" thickBot="1" x14ac:dyDescent="0.35">
      <c r="B14" s="35" t="s">
        <v>40</v>
      </c>
      <c r="C14" s="36"/>
      <c r="D14" s="36"/>
      <c r="E14" s="5" t="str">
        <f>COUNTIF(D5:D12,"수산물")&amp;"개"</f>
        <v>2개</v>
      </c>
      <c r="F14" s="38"/>
      <c r="G14" s="14" t="s">
        <v>1</v>
      </c>
      <c r="H14" s="5" t="s">
        <v>17</v>
      </c>
      <c r="I14" s="15" t="s">
        <v>5</v>
      </c>
      <c r="J14" s="6">
        <f>VLOOKUP(H14,C5:J12,5,FALSE)</f>
        <v>2045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13" priority="1">
      <formula>$G5&gt;=2000</formula>
    </cfRule>
  </conditionalFormatting>
  <dataValidations count="1">
    <dataValidation type="list" allowBlank="1" showInputMessage="1" showErrorMessage="1" sqref="H14" xr:uid="{6DDE32BD-069C-482C-AE55-769ADBDAD34B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522A-6D6D-4F0F-AC23-F42B48E0D282}">
  <dimension ref="B1:H22"/>
  <sheetViews>
    <sheetView workbookViewId="0">
      <selection activeCell="G18" sqref="G18"/>
    </sheetView>
  </sheetViews>
  <sheetFormatPr defaultRowHeight="16.5" x14ac:dyDescent="0.3"/>
  <cols>
    <col min="1" max="1" width="1.625" customWidth="1"/>
    <col min="3" max="3" width="15.875" bestFit="1" customWidth="1"/>
    <col min="4" max="5" width="12.125" customWidth="1"/>
    <col min="6" max="6" width="11.75" customWidth="1"/>
    <col min="7" max="7" width="11.875" customWidth="1"/>
    <col min="8" max="8" width="12.375" customWidth="1"/>
  </cols>
  <sheetData>
    <row r="1" spans="2:8" ht="17.25" thickBot="1" x14ac:dyDescent="0.35"/>
    <row r="2" spans="2:8" ht="27" x14ac:dyDescent="0.3">
      <c r="B2" s="10" t="s">
        <v>0</v>
      </c>
      <c r="C2" s="11" t="s">
        <v>1</v>
      </c>
      <c r="D2" s="11" t="s">
        <v>3</v>
      </c>
      <c r="E2" s="12" t="s">
        <v>48</v>
      </c>
      <c r="F2" s="11" t="s">
        <v>42</v>
      </c>
      <c r="G2" s="11" t="s">
        <v>5</v>
      </c>
      <c r="H2" s="12" t="s">
        <v>6</v>
      </c>
    </row>
    <row r="3" spans="2:8" x14ac:dyDescent="0.3">
      <c r="B3" s="7" t="s">
        <v>9</v>
      </c>
      <c r="C3" s="2" t="s">
        <v>18</v>
      </c>
      <c r="D3" s="2" t="s">
        <v>27</v>
      </c>
      <c r="E3" s="16">
        <v>70000</v>
      </c>
      <c r="F3" s="18">
        <v>1820</v>
      </c>
      <c r="G3" s="18">
        <v>2045</v>
      </c>
      <c r="H3" s="16" t="s">
        <v>32</v>
      </c>
    </row>
    <row r="4" spans="2:8" x14ac:dyDescent="0.3">
      <c r="B4" s="7" t="s">
        <v>10</v>
      </c>
      <c r="C4" s="2" t="s">
        <v>19</v>
      </c>
      <c r="D4" s="2" t="s">
        <v>29</v>
      </c>
      <c r="E4" s="16">
        <v>30000</v>
      </c>
      <c r="F4" s="18">
        <v>1892</v>
      </c>
      <c r="G4" s="18">
        <v>1520</v>
      </c>
      <c r="H4" s="16" t="s">
        <v>33</v>
      </c>
    </row>
    <row r="5" spans="2:8" x14ac:dyDescent="0.3">
      <c r="B5" s="7" t="s">
        <v>11</v>
      </c>
      <c r="C5" s="2" t="s">
        <v>20</v>
      </c>
      <c r="D5" s="2" t="s">
        <v>31</v>
      </c>
      <c r="E5" s="16">
        <v>13900</v>
      </c>
      <c r="F5" s="18">
        <v>891</v>
      </c>
      <c r="G5" s="18">
        <v>950</v>
      </c>
      <c r="H5" s="16" t="s">
        <v>34</v>
      </c>
    </row>
    <row r="6" spans="2:8" x14ac:dyDescent="0.3">
      <c r="B6" s="7" t="s">
        <v>12</v>
      </c>
      <c r="C6" s="2" t="s">
        <v>21</v>
      </c>
      <c r="D6" s="2" t="s">
        <v>29</v>
      </c>
      <c r="E6" s="16">
        <v>36000</v>
      </c>
      <c r="F6" s="18">
        <v>1020</v>
      </c>
      <c r="G6" s="18">
        <v>805</v>
      </c>
      <c r="H6" s="16" t="s">
        <v>33</v>
      </c>
    </row>
    <row r="7" spans="2:8" x14ac:dyDescent="0.3">
      <c r="B7" s="7" t="s">
        <v>13</v>
      </c>
      <c r="C7" s="2" t="s">
        <v>22</v>
      </c>
      <c r="D7" s="2" t="s">
        <v>27</v>
      </c>
      <c r="E7" s="16">
        <v>19000</v>
      </c>
      <c r="F7" s="18">
        <v>1457</v>
      </c>
      <c r="G7" s="18">
        <v>1852</v>
      </c>
      <c r="H7" s="16" t="s">
        <v>35</v>
      </c>
    </row>
    <row r="8" spans="2:8" x14ac:dyDescent="0.3">
      <c r="B8" s="7" t="s">
        <v>14</v>
      </c>
      <c r="C8" s="2" t="s">
        <v>23</v>
      </c>
      <c r="D8" s="2" t="s">
        <v>31</v>
      </c>
      <c r="E8" s="16">
        <v>32000</v>
      </c>
      <c r="F8" s="18">
        <v>824</v>
      </c>
      <c r="G8" s="18">
        <v>1820</v>
      </c>
      <c r="H8" s="16" t="s">
        <v>36</v>
      </c>
    </row>
    <row r="9" spans="2:8" x14ac:dyDescent="0.3">
      <c r="B9" s="7" t="s">
        <v>15</v>
      </c>
      <c r="C9" s="2" t="s">
        <v>24</v>
      </c>
      <c r="D9" s="2" t="s">
        <v>27</v>
      </c>
      <c r="E9" s="16">
        <v>80000</v>
      </c>
      <c r="F9" s="18">
        <v>2361</v>
      </c>
      <c r="G9" s="18">
        <v>2505</v>
      </c>
      <c r="H9" s="16" t="s">
        <v>37</v>
      </c>
    </row>
    <row r="10" spans="2:8" ht="17.25" thickBot="1" x14ac:dyDescent="0.35">
      <c r="B10" s="9" t="s">
        <v>16</v>
      </c>
      <c r="C10" s="5" t="s">
        <v>25</v>
      </c>
      <c r="D10" s="5" t="s">
        <v>27</v>
      </c>
      <c r="E10" s="17">
        <v>27500</v>
      </c>
      <c r="F10" s="19">
        <v>941</v>
      </c>
      <c r="G10" s="19">
        <v>1653</v>
      </c>
      <c r="H10" s="17" t="s">
        <v>38</v>
      </c>
    </row>
    <row r="12" spans="2:8" ht="17.25" thickBot="1" x14ac:dyDescent="0.35"/>
    <row r="13" spans="2:8" x14ac:dyDescent="0.3">
      <c r="B13" s="11" t="s">
        <v>3</v>
      </c>
      <c r="C13" s="11" t="s">
        <v>5</v>
      </c>
    </row>
    <row r="14" spans="2:8" x14ac:dyDescent="0.3">
      <c r="B14" t="s">
        <v>44</v>
      </c>
      <c r="C14" t="s">
        <v>45</v>
      </c>
    </row>
    <row r="18" spans="2:4" ht="27" x14ac:dyDescent="0.3">
      <c r="B18" s="23" t="s">
        <v>3</v>
      </c>
      <c r="C18" s="24" t="s">
        <v>48</v>
      </c>
      <c r="D18" s="25" t="s">
        <v>5</v>
      </c>
    </row>
    <row r="19" spans="2:4" x14ac:dyDescent="0.3">
      <c r="B19" s="21" t="s">
        <v>29</v>
      </c>
      <c r="C19" s="20">
        <v>30000</v>
      </c>
      <c r="D19" s="22">
        <v>1520</v>
      </c>
    </row>
    <row r="20" spans="2:4" x14ac:dyDescent="0.3">
      <c r="B20" s="21" t="s">
        <v>29</v>
      </c>
      <c r="C20" s="20">
        <v>36000</v>
      </c>
      <c r="D20" s="22">
        <v>805</v>
      </c>
    </row>
    <row r="21" spans="2:4" x14ac:dyDescent="0.3">
      <c r="B21" s="21" t="s">
        <v>27</v>
      </c>
      <c r="C21" s="20">
        <v>19000</v>
      </c>
      <c r="D21" s="22">
        <v>1852</v>
      </c>
    </row>
    <row r="22" spans="2:4" x14ac:dyDescent="0.3">
      <c r="B22" s="26" t="s">
        <v>27</v>
      </c>
      <c r="C22" s="27">
        <v>27500</v>
      </c>
      <c r="D22" s="28">
        <v>1653</v>
      </c>
    </row>
  </sheetData>
  <phoneticPr fontId="3" type="noConversion"/>
  <conditionalFormatting sqref="B3:H10">
    <cfRule type="expression" dxfId="12" priority="1">
      <formula>$G3&gt;=2000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B8E3-84B0-488E-91A7-F6A37D7B6667}">
  <dimension ref="B3:H9"/>
  <sheetViews>
    <sheetView workbookViewId="0">
      <selection activeCell="I12" sqref="I12"/>
    </sheetView>
  </sheetViews>
  <sheetFormatPr defaultRowHeight="16.5" x14ac:dyDescent="0.3"/>
  <cols>
    <col min="1" max="1" width="1.625" customWidth="1"/>
    <col min="2" max="2" width="15.25" bestFit="1" customWidth="1"/>
    <col min="3" max="3" width="13.125" bestFit="1" customWidth="1"/>
    <col min="4" max="4" width="20.625" bestFit="1" customWidth="1"/>
    <col min="5" max="5" width="13.125" bestFit="1" customWidth="1"/>
    <col min="6" max="6" width="20.625" bestFit="1" customWidth="1"/>
    <col min="7" max="7" width="13.125" bestFit="1" customWidth="1"/>
    <col min="8" max="8" width="20.625" bestFit="1" customWidth="1"/>
    <col min="9" max="9" width="18" bestFit="1" customWidth="1"/>
    <col min="10" max="10" width="25.5" bestFit="1" customWidth="1"/>
    <col min="11" max="11" width="14" bestFit="1" customWidth="1"/>
    <col min="12" max="12" width="16.125" bestFit="1" customWidth="1"/>
    <col min="13" max="13" width="11.875" bestFit="1" customWidth="1"/>
    <col min="14" max="14" width="8.5" bestFit="1" customWidth="1"/>
    <col min="15" max="15" width="20.625" bestFit="1" customWidth="1"/>
    <col min="16" max="16" width="27.625" bestFit="1" customWidth="1"/>
    <col min="17" max="17" width="24.25" bestFit="1" customWidth="1"/>
    <col min="18" max="21" width="20.625" bestFit="1" customWidth="1"/>
    <col min="22" max="22" width="27.625" bestFit="1" customWidth="1"/>
    <col min="23" max="23" width="24.25" bestFit="1" customWidth="1"/>
    <col min="24" max="24" width="25.5" bestFit="1" customWidth="1"/>
    <col min="25" max="25" width="22.125" bestFit="1" customWidth="1"/>
  </cols>
  <sheetData>
    <row r="3" spans="2:8" x14ac:dyDescent="0.3">
      <c r="B3" s="29"/>
      <c r="C3" s="30" t="s">
        <v>2</v>
      </c>
      <c r="D3" s="29"/>
      <c r="E3" s="29"/>
      <c r="F3" s="29"/>
      <c r="G3" s="29"/>
      <c r="H3" s="29"/>
    </row>
    <row r="4" spans="2:8" x14ac:dyDescent="0.3">
      <c r="B4" s="29"/>
      <c r="C4" s="42" t="s">
        <v>28</v>
      </c>
      <c r="D4" s="43"/>
      <c r="E4" s="42" t="s">
        <v>30</v>
      </c>
      <c r="F4" s="43"/>
      <c r="G4" s="42" t="s">
        <v>26</v>
      </c>
      <c r="H4" s="43"/>
    </row>
    <row r="5" spans="2:8" ht="16.5" customHeight="1" x14ac:dyDescent="0.3">
      <c r="B5" s="30" t="s">
        <v>4</v>
      </c>
      <c r="C5" s="31" t="s">
        <v>47</v>
      </c>
      <c r="D5" s="31" t="s">
        <v>53</v>
      </c>
      <c r="E5" s="31" t="s">
        <v>47</v>
      </c>
      <c r="F5" s="31" t="s">
        <v>53</v>
      </c>
      <c r="G5" s="31" t="s">
        <v>47</v>
      </c>
      <c r="H5" s="31" t="s">
        <v>53</v>
      </c>
    </row>
    <row r="6" spans="2:8" x14ac:dyDescent="0.3">
      <c r="B6" s="32" t="s">
        <v>49</v>
      </c>
      <c r="C6" s="32">
        <v>1</v>
      </c>
      <c r="D6" s="32">
        <v>36000</v>
      </c>
      <c r="E6" s="32">
        <v>1</v>
      </c>
      <c r="F6" s="32">
        <v>13900</v>
      </c>
      <c r="G6" s="32" t="s">
        <v>52</v>
      </c>
      <c r="H6" s="32" t="s">
        <v>52</v>
      </c>
    </row>
    <row r="7" spans="2:8" x14ac:dyDescent="0.3">
      <c r="B7" s="32" t="s">
        <v>50</v>
      </c>
      <c r="C7" s="32">
        <v>1</v>
      </c>
      <c r="D7" s="32">
        <v>30000</v>
      </c>
      <c r="E7" s="32">
        <v>1</v>
      </c>
      <c r="F7" s="32">
        <v>32000</v>
      </c>
      <c r="G7" s="32">
        <v>2</v>
      </c>
      <c r="H7" s="32">
        <v>23250</v>
      </c>
    </row>
    <row r="8" spans="2:8" x14ac:dyDescent="0.3">
      <c r="B8" s="32" t="s">
        <v>51</v>
      </c>
      <c r="C8" s="32" t="s">
        <v>52</v>
      </c>
      <c r="D8" s="32" t="s">
        <v>52</v>
      </c>
      <c r="E8" s="32" t="s">
        <v>52</v>
      </c>
      <c r="F8" s="32" t="s">
        <v>52</v>
      </c>
      <c r="G8" s="32">
        <v>2</v>
      </c>
      <c r="H8" s="32">
        <v>75000</v>
      </c>
    </row>
    <row r="9" spans="2:8" x14ac:dyDescent="0.3">
      <c r="B9" s="32" t="s">
        <v>46</v>
      </c>
      <c r="C9" s="32">
        <v>2</v>
      </c>
      <c r="D9" s="32">
        <v>33000</v>
      </c>
      <c r="E9" s="32">
        <v>2</v>
      </c>
      <c r="F9" s="32">
        <v>22950</v>
      </c>
      <c r="G9" s="32">
        <v>4</v>
      </c>
      <c r="H9" s="32">
        <v>49125</v>
      </c>
    </row>
  </sheetData>
  <sortState xmlns:xlrd2="http://schemas.microsoft.com/office/spreadsheetml/2017/richdata2" columnSort="1" ref="B3:H9">
    <sortCondition descending="1" ref="C5"/>
  </sortState>
  <mergeCells count="3">
    <mergeCell ref="E4:F4"/>
    <mergeCell ref="G4:H4"/>
    <mergeCell ref="C4:D4"/>
  </mergeCells>
  <phoneticPr fontId="3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SAMSUNG</cp:lastModifiedBy>
  <dcterms:created xsi:type="dcterms:W3CDTF">2025-04-15T00:54:26Z</dcterms:created>
  <dcterms:modified xsi:type="dcterms:W3CDTF">2025-04-16T00:34:27Z</dcterms:modified>
</cp:coreProperties>
</file>