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hthf\OneDrive\바탕 화면\시나공 ITQ OA Matster\ITQ엑셀\시험장 따라하기\"/>
    </mc:Choice>
  </mc:AlternateContent>
  <xr:revisionPtr revIDLastSave="0" documentId="8_{BCEF012A-3C35-45BA-A99B-E3F96A624DD1}" xr6:coauthVersionLast="47" xr6:coauthVersionMax="47" xr10:uidLastSave="{00000000-0000-0000-0000-000000000000}"/>
  <bookViews>
    <workbookView xWindow="-120" yWindow="-120" windowWidth="29040" windowHeight="15720" xr2:uid="{8F85D544-FDA6-40DB-A857-4519F5708F01}"/>
  </bookViews>
  <sheets>
    <sheet name="제1작업" sheetId="1" r:id="rId1"/>
    <sheet name="제2작업" sheetId="2" r:id="rId2"/>
    <sheet name="제3작업" sheetId="3" r:id="rId3"/>
    <sheet name="제4작업" sheetId="4" r:id="rId4"/>
  </sheets>
  <definedNames>
    <definedName name="_xlnm._FilterDatabase" localSheetId="1" hidden="1">제2작업!$B$2:$H$10</definedName>
    <definedName name="_xlnm.Criteria" localSheetId="1">제2작업!$B$14:$C$16</definedName>
    <definedName name="_xlnm.Extract" localSheetId="1">제2작업!$B$18:$E$18</definedName>
    <definedName name="심사위원점수">제1작업!$H$5:$H$12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J5" i="1"/>
  <c r="I6" i="1"/>
  <c r="I7" i="1"/>
  <c r="I8" i="1"/>
  <c r="I9" i="1"/>
  <c r="I10" i="1"/>
  <c r="I11" i="1"/>
  <c r="I12" i="1"/>
  <c r="I5" i="1"/>
  <c r="G15" i="3"/>
  <c r="G10" i="3"/>
  <c r="G5" i="3"/>
  <c r="G17" i="3" s="1"/>
  <c r="C16" i="3"/>
  <c r="C11" i="3"/>
  <c r="C6" i="3"/>
  <c r="C18" i="3" s="1"/>
  <c r="H11" i="2"/>
  <c r="J14" i="1"/>
  <c r="J13" i="1"/>
  <c r="E13" i="1"/>
  <c r="J6" i="1"/>
  <c r="J7" i="1"/>
  <c r="J8" i="1"/>
  <c r="J9" i="1"/>
  <c r="J10" i="1"/>
  <c r="J11" i="1"/>
  <c r="J12" i="1"/>
</calcChain>
</file>

<file path=xl/sharedStrings.xml><?xml version="1.0" encoding="utf-8"?>
<sst xmlns="http://schemas.openxmlformats.org/spreadsheetml/2006/main" count="150" uniqueCount="47">
  <si>
    <t>참가번호</t>
    <phoneticPr fontId="2" type="noConversion"/>
  </si>
  <si>
    <t>D-25712</t>
    <phoneticPr fontId="2" type="noConversion"/>
  </si>
  <si>
    <t>P-24531</t>
    <phoneticPr fontId="2" type="noConversion"/>
  </si>
  <si>
    <t>G-01401</t>
    <phoneticPr fontId="2" type="noConversion"/>
  </si>
  <si>
    <t>Z-15072</t>
    <phoneticPr fontId="2" type="noConversion"/>
  </si>
  <si>
    <t>S-72811</t>
    <phoneticPr fontId="2" type="noConversion"/>
  </si>
  <si>
    <t>S-82471</t>
    <phoneticPr fontId="2" type="noConversion"/>
  </si>
  <si>
    <t>T-20252</t>
    <phoneticPr fontId="2" type="noConversion"/>
  </si>
  <si>
    <t>S-45342</t>
    <phoneticPr fontId="2" type="noConversion"/>
  </si>
  <si>
    <t>성명</t>
    <phoneticPr fontId="2" type="noConversion"/>
  </si>
  <si>
    <t>허민지</t>
  </si>
  <si>
    <t>허민지</t>
    <phoneticPr fontId="2" type="noConversion"/>
  </si>
  <si>
    <t>최용철</t>
    <phoneticPr fontId="2" type="noConversion"/>
  </si>
  <si>
    <t>김진성</t>
    <phoneticPr fontId="2" type="noConversion"/>
  </si>
  <si>
    <t>허서영</t>
    <phoneticPr fontId="2" type="noConversion"/>
  </si>
  <si>
    <t>양서연</t>
    <phoneticPr fontId="2" type="noConversion"/>
  </si>
  <si>
    <t>문현진</t>
    <phoneticPr fontId="2" type="noConversion"/>
  </si>
  <si>
    <t>김승모</t>
    <phoneticPr fontId="2" type="noConversion"/>
  </si>
  <si>
    <t>이다경</t>
    <phoneticPr fontId="2" type="noConversion"/>
  </si>
  <si>
    <t>참가지역</t>
    <phoneticPr fontId="2" type="noConversion"/>
  </si>
  <si>
    <t>부산</t>
    <phoneticPr fontId="2" type="noConversion"/>
  </si>
  <si>
    <t>서울</t>
    <phoneticPr fontId="2" type="noConversion"/>
  </si>
  <si>
    <t>광주</t>
    <phoneticPr fontId="2" type="noConversion"/>
  </si>
  <si>
    <t>인천</t>
    <phoneticPr fontId="2" type="noConversion"/>
  </si>
  <si>
    <t>천안</t>
    <phoneticPr fontId="2" type="noConversion"/>
  </si>
  <si>
    <t>인터넷
선호도</t>
    <phoneticPr fontId="2" type="noConversion"/>
  </si>
  <si>
    <t>ARS 투표수</t>
    <phoneticPr fontId="2" type="noConversion"/>
  </si>
  <si>
    <t>심사위원
점수</t>
    <phoneticPr fontId="2" type="noConversion"/>
  </si>
  <si>
    <t>순위</t>
    <phoneticPr fontId="2" type="noConversion"/>
  </si>
  <si>
    <t>성별</t>
    <phoneticPr fontId="2" type="noConversion"/>
  </si>
  <si>
    <t>대학생 부문 ARS 투표수 평균</t>
    <phoneticPr fontId="2" type="noConversion"/>
  </si>
  <si>
    <t>두 번째로 작은 심사위원 점수</t>
    <phoneticPr fontId="2" type="noConversion"/>
  </si>
  <si>
    <t>구분</t>
    <phoneticPr fontId="2" type="noConversion"/>
  </si>
  <si>
    <t>대학생</t>
    <phoneticPr fontId="2" type="noConversion"/>
  </si>
  <si>
    <t>일반</t>
    <phoneticPr fontId="2" type="noConversion"/>
  </si>
  <si>
    <t>청소년</t>
    <phoneticPr fontId="2" type="noConversion"/>
  </si>
  <si>
    <t>허서영 인기차트</t>
    <phoneticPr fontId="2" type="noConversion"/>
  </si>
  <si>
    <t>심사위원 점수의 전체 평균</t>
    <phoneticPr fontId="2" type="noConversion"/>
  </si>
  <si>
    <t>&gt;=3000000</t>
    <phoneticPr fontId="2" type="noConversion"/>
  </si>
  <si>
    <t>청소년 개수</t>
  </si>
  <si>
    <t>일반 개수</t>
  </si>
  <si>
    <t>대학생 개수</t>
  </si>
  <si>
    <t>전체 개수</t>
  </si>
  <si>
    <t>청소년 평균</t>
  </si>
  <si>
    <t>일반 평균</t>
  </si>
  <si>
    <t>대학생 평균</t>
  </si>
  <si>
    <t>전체 평균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</si>
</sst>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.0%"/>
    <numFmt numFmtId="177" formatCode="#,##0&quot;점&quot;"/>
    <numFmt numFmtId="178" formatCode="#,##0_ "/>
  </numFmts>
  <fonts count="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굴림"/>
      <family val="3"/>
      <charset val="129"/>
    </font>
    <font>
      <b/>
      <sz val="11"/>
      <color theme="1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auto="1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auto="1"/>
      </diagonal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right" vertical="center"/>
    </xf>
    <xf numFmtId="41" fontId="3" fillId="0" borderId="1" xfId="1" applyFont="1" applyBorder="1" applyAlignment="1">
      <alignment horizontal="right" vertical="center"/>
    </xf>
    <xf numFmtId="177" fontId="3" fillId="0" borderId="1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right" vertical="center"/>
    </xf>
    <xf numFmtId="41" fontId="3" fillId="0" borderId="2" xfId="1" applyFont="1" applyBorder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76" fontId="3" fillId="0" borderId="15" xfId="0" applyNumberFormat="1" applyFont="1" applyBorder="1" applyAlignment="1">
      <alignment horizontal="right" vertical="center"/>
    </xf>
    <xf numFmtId="41" fontId="3" fillId="0" borderId="15" xfId="1" applyFont="1" applyBorder="1" applyAlignment="1">
      <alignment horizontal="right" vertical="center"/>
    </xf>
    <xf numFmtId="177" fontId="3" fillId="0" borderId="15" xfId="0" applyNumberFormat="1" applyFont="1" applyBorder="1" applyAlignment="1">
      <alignment horizontal="right" vertical="center"/>
    </xf>
    <xf numFmtId="0" fontId="3" fillId="0" borderId="1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right" vertical="center"/>
    </xf>
    <xf numFmtId="41" fontId="3" fillId="0" borderId="11" xfId="1" applyFont="1" applyBorder="1" applyAlignment="1">
      <alignment horizontal="right" vertical="center"/>
    </xf>
    <xf numFmtId="177" fontId="3" fillId="0" borderId="11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right" vertical="center"/>
    </xf>
    <xf numFmtId="41" fontId="3" fillId="0" borderId="0" xfId="1" applyFont="1" applyBorder="1" applyAlignment="1">
      <alignment horizontal="right" vertical="center"/>
    </xf>
    <xf numFmtId="177" fontId="3" fillId="0" borderId="0" xfId="0" applyNumberFormat="1" applyFont="1" applyBorder="1" applyAlignment="1">
      <alignment horizontal="right" vertical="center"/>
    </xf>
    <xf numFmtId="177" fontId="3" fillId="0" borderId="9" xfId="0" applyNumberFormat="1" applyFont="1" applyBorder="1" applyAlignment="1">
      <alignment horizontal="right" vertical="center"/>
    </xf>
    <xf numFmtId="177" fontId="3" fillId="0" borderId="13" xfId="0" applyNumberFormat="1" applyFont="1" applyBorder="1" applyAlignment="1">
      <alignment horizontal="right" vertical="center"/>
    </xf>
    <xf numFmtId="177" fontId="3" fillId="0" borderId="7" xfId="0" applyNumberFormat="1" applyFont="1" applyBorder="1" applyAlignment="1">
      <alignment horizontal="right" vertical="center"/>
    </xf>
    <xf numFmtId="0" fontId="3" fillId="2" borderId="5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176" fontId="3" fillId="0" borderId="19" xfId="0" applyNumberFormat="1" applyFont="1" applyBorder="1" applyAlignment="1">
      <alignment horizontal="right" vertical="center"/>
    </xf>
    <xf numFmtId="177" fontId="3" fillId="0" borderId="17" xfId="0" applyNumberFormat="1" applyFont="1" applyBorder="1" applyAlignment="1">
      <alignment horizontal="right" vertical="center"/>
    </xf>
    <xf numFmtId="0" fontId="3" fillId="0" borderId="20" xfId="0" applyFont="1" applyBorder="1" applyAlignment="1">
      <alignment horizontal="center" vertical="center"/>
    </xf>
    <xf numFmtId="177" fontId="3" fillId="0" borderId="21" xfId="0" applyNumberFormat="1" applyFont="1" applyBorder="1" applyAlignment="1">
      <alignment horizontal="right" vertical="center"/>
    </xf>
    <xf numFmtId="0" fontId="3" fillId="0" borderId="22" xfId="0" applyFont="1" applyBorder="1" applyAlignment="1">
      <alignment horizontal="center" vertical="center"/>
    </xf>
    <xf numFmtId="177" fontId="3" fillId="0" borderId="23" xfId="0" applyNumberFormat="1" applyFont="1" applyBorder="1" applyAlignment="1">
      <alignment horizontal="right" vertical="center"/>
    </xf>
    <xf numFmtId="0" fontId="3" fillId="0" borderId="19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178" fontId="3" fillId="0" borderId="2" xfId="1" applyNumberFormat="1" applyFont="1" applyBorder="1" applyAlignment="1">
      <alignment horizontal="right" vertical="center"/>
    </xf>
    <xf numFmtId="178" fontId="3" fillId="0" borderId="1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horizontal="right" vertical="center"/>
    </xf>
    <xf numFmtId="178" fontId="3" fillId="0" borderId="19" xfId="1" applyNumberFormat="1" applyFont="1" applyBorder="1" applyAlignment="1">
      <alignment horizontal="right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hartsheet" Target="chartsheets/sheet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r>
              <a:rPr lang="ko-KR" altLang="en-US" sz="2000" b="1"/>
              <a:t>대학생 및 일반부문 트로트 오디션</a:t>
            </a:r>
            <a:endParaRPr lang="ko-KR" sz="2000" b="1"/>
          </a:p>
        </c:rich>
      </c:tx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심사위원 점수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B70-4349-84FC-40BA2BF96B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굴림" panose="020B0600000101010101" pitchFamily="50" charset="-127"/>
                    <a:ea typeface="굴림" panose="020B0600000101010101" pitchFamily="50" charset="-127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(제1작업!$C$5:$C$6,제1작업!$C$8:$C$10,제1작업!$C$12)</c:f>
              <c:strCache>
                <c:ptCount val="6"/>
                <c:pt idx="0">
                  <c:v>허민지</c:v>
                </c:pt>
                <c:pt idx="1">
                  <c:v>최용철</c:v>
                </c:pt>
                <c:pt idx="2">
                  <c:v>허서영</c:v>
                </c:pt>
                <c:pt idx="3">
                  <c:v>양서연</c:v>
                </c:pt>
                <c:pt idx="4">
                  <c:v>문현진</c:v>
                </c:pt>
                <c:pt idx="5">
                  <c:v>이다경</c:v>
                </c:pt>
              </c:strCache>
            </c:strRef>
          </c:cat>
          <c:val>
            <c:numRef>
              <c:f>(제1작업!$H$5:$H$6,제1작업!$H$8:$H$10,제1작업!$H$12)</c:f>
              <c:numCache>
                <c:formatCode>#,##0"점"</c:formatCode>
                <c:ptCount val="6"/>
                <c:pt idx="0">
                  <c:v>314</c:v>
                </c:pt>
                <c:pt idx="1">
                  <c:v>246</c:v>
                </c:pt>
                <c:pt idx="2">
                  <c:v>325</c:v>
                </c:pt>
                <c:pt idx="3">
                  <c:v>231</c:v>
                </c:pt>
                <c:pt idx="4">
                  <c:v>297</c:v>
                </c:pt>
                <c:pt idx="5">
                  <c:v>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70-4349-84FC-40BA2BF96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44349471"/>
        <c:axId val="1344356191"/>
      </c:barChart>
      <c:lineChart>
        <c:grouping val="standard"/>
        <c:varyColors val="0"/>
        <c:ser>
          <c:idx val="0"/>
          <c:order val="0"/>
          <c:tx>
            <c:strRef>
              <c:f>제1작업!$G$4</c:f>
              <c:strCache>
                <c:ptCount val="1"/>
                <c:pt idx="0">
                  <c:v>ARS 투표수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(제1작업!$C$5:$C$6,제1작업!$C$8:$C$10,제1작업!$C$12)</c:f>
              <c:strCache>
                <c:ptCount val="6"/>
                <c:pt idx="0">
                  <c:v>허민지</c:v>
                </c:pt>
                <c:pt idx="1">
                  <c:v>최용철</c:v>
                </c:pt>
                <c:pt idx="2">
                  <c:v>허서영</c:v>
                </c:pt>
                <c:pt idx="3">
                  <c:v>양서연</c:v>
                </c:pt>
                <c:pt idx="4">
                  <c:v>문현진</c:v>
                </c:pt>
                <c:pt idx="5">
                  <c:v>이다경</c:v>
                </c:pt>
              </c:strCache>
            </c:strRef>
          </c:cat>
          <c:val>
            <c:numRef>
              <c:f>(제1작업!$G$5:$G$6,제1작업!$G$8:$G$10,제1작업!$G$12)</c:f>
              <c:numCache>
                <c:formatCode>#,##0_ </c:formatCode>
                <c:ptCount val="6"/>
                <c:pt idx="0">
                  <c:v>5128602</c:v>
                </c:pt>
                <c:pt idx="1">
                  <c:v>4370520</c:v>
                </c:pt>
                <c:pt idx="2">
                  <c:v>5294678</c:v>
                </c:pt>
                <c:pt idx="3">
                  <c:v>4680251</c:v>
                </c:pt>
                <c:pt idx="4">
                  <c:v>4858793</c:v>
                </c:pt>
                <c:pt idx="5">
                  <c:v>3029752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70-4349-84FC-40BA2BF96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9431343"/>
        <c:axId val="22437791"/>
      </c:lineChart>
      <c:catAx>
        <c:axId val="13443494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1344356191"/>
        <c:crosses val="autoZero"/>
        <c:auto val="1"/>
        <c:lblAlgn val="ctr"/>
        <c:lblOffset val="100"/>
        <c:noMultiLvlLbl val="0"/>
      </c:catAx>
      <c:valAx>
        <c:axId val="1344356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#,##0&quot;점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1344349471"/>
        <c:crosses val="autoZero"/>
        <c:crossBetween val="between"/>
      </c:valAx>
      <c:valAx>
        <c:axId val="22437791"/>
        <c:scaling>
          <c:orientation val="minMax"/>
          <c:max val="6000000"/>
          <c:min val="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1619431343"/>
        <c:crosses val="max"/>
        <c:crossBetween val="between"/>
        <c:majorUnit val="1500000"/>
      </c:valAx>
      <c:catAx>
        <c:axId val="161943134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437791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blipFill>
      <a:blip xmlns:r="http://schemas.openxmlformats.org/officeDocument/2006/relationships" r:embed="rId3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굴림" panose="020B0600000101010101" pitchFamily="50" charset="-127"/>
          <a:ea typeface="굴림" panose="020B0600000101010101" pitchFamily="50" charset="-127"/>
        </a:defRPr>
      </a:pPr>
      <a:endParaRPr lang="ko-KR"/>
    </a:p>
  </c:txPr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21B18BC-CE5A-4074-A325-E77D3B183C54}">
  <sheetPr/>
  <sheetViews>
    <sheetView zoomScale="11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</xdr:colOff>
      <xdr:row>0</xdr:row>
      <xdr:rowOff>107950</xdr:rowOff>
    </xdr:from>
    <xdr:to>
      <xdr:col>6</xdr:col>
      <xdr:colOff>711200</xdr:colOff>
      <xdr:row>2</xdr:row>
      <xdr:rowOff>203200</xdr:rowOff>
    </xdr:to>
    <xdr:sp macro="" textlink="">
      <xdr:nvSpPr>
        <xdr:cNvPr id="2" name="사각형: 잘린 대각선 방향 모서리 1">
          <a:extLst>
            <a:ext uri="{FF2B5EF4-FFF2-40B4-BE49-F238E27FC236}">
              <a16:creationId xmlns:a16="http://schemas.microsoft.com/office/drawing/2014/main" id="{88DB843F-AFE7-3271-0460-33D816036F9B}"/>
            </a:ext>
          </a:extLst>
        </xdr:cNvPr>
        <xdr:cNvSpPr/>
      </xdr:nvSpPr>
      <xdr:spPr>
        <a:xfrm>
          <a:off x="133350" y="107950"/>
          <a:ext cx="4260850" cy="654050"/>
        </a:xfrm>
        <a:prstGeom prst="snip2DiagRect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2400" b="1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트로트드림 오디션 현황</a:t>
          </a:r>
        </a:p>
      </xdr:txBody>
    </xdr:sp>
    <xdr:clientData/>
  </xdr:twoCellAnchor>
  <xdr:twoCellAnchor editAs="oneCell">
    <xdr:from>
      <xdr:col>6</xdr:col>
      <xdr:colOff>1022350</xdr:colOff>
      <xdr:row>0</xdr:row>
      <xdr:rowOff>95250</xdr:rowOff>
    </xdr:from>
    <xdr:to>
      <xdr:col>9</xdr:col>
      <xdr:colOff>654049</xdr:colOff>
      <xdr:row>2</xdr:row>
      <xdr:rowOff>220966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9EE0A84A-9E65-982A-B633-6DF6D1BE3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5650" y="95250"/>
          <a:ext cx="2406649" cy="6845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7051" cy="6073205"/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72C7748E-1655-7D93-3A0D-192D92C83E9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0.48774</cdr:x>
      <cdr:y>0.12332</cdr:y>
    </cdr:from>
    <cdr:to>
      <cdr:x>0.65324</cdr:x>
      <cdr:y>0.18767</cdr:y>
    </cdr:to>
    <cdr:sp macro="" textlink="">
      <cdr:nvSpPr>
        <cdr:cNvPr id="2" name="말풍선: 모서리가 둥근 사각형 1">
          <a:extLst xmlns:a="http://schemas.openxmlformats.org/drawingml/2006/main">
            <a:ext uri="{FF2B5EF4-FFF2-40B4-BE49-F238E27FC236}">
              <a16:creationId xmlns:a16="http://schemas.microsoft.com/office/drawing/2014/main" id="{CAC5A3E4-9AD6-1FC0-7981-1B2D1A0026A1}"/>
            </a:ext>
          </a:extLst>
        </cdr:cNvPr>
        <cdr:cNvSpPr/>
      </cdr:nvSpPr>
      <cdr:spPr>
        <a:xfrm xmlns:a="http://schemas.openxmlformats.org/drawingml/2006/main">
          <a:off x="4534551" y="748974"/>
          <a:ext cx="1538654" cy="390770"/>
        </a:xfrm>
        <a:prstGeom xmlns:a="http://schemas.openxmlformats.org/drawingml/2006/main" prst="wedgeRoundRectCallout">
          <a:avLst>
            <a:gd name="adj1" fmla="val -74012"/>
            <a:gd name="adj2" fmla="val -6250"/>
            <a:gd name="adj3" fmla="val 16667"/>
          </a:avLst>
        </a:prstGeom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ko-KR" altLang="en-US"/>
            <a:t>현재 </a:t>
          </a:r>
          <a:r>
            <a:rPr lang="en-US" altLang="ko-KR"/>
            <a:t>1</a:t>
          </a:r>
          <a:r>
            <a:rPr lang="ko-KR" altLang="en-US"/>
            <a:t>위</a:t>
          </a:r>
          <a:endParaRPr lang="ko-KR"/>
        </a:p>
      </cdr:txBody>
    </cdr:sp>
  </cdr:relSizeAnchor>
</c:userShape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45178-786A-478B-BBE6-02CEB83F9201}">
  <dimension ref="B1:J18"/>
  <sheetViews>
    <sheetView tabSelected="1" zoomScale="150" zoomScaleNormal="150" workbookViewId="0">
      <selection activeCell="G5" sqref="G5:G12"/>
    </sheetView>
  </sheetViews>
  <sheetFormatPr defaultRowHeight="13.5" x14ac:dyDescent="0.3"/>
  <cols>
    <col min="1" max="1" width="1.625" style="1" customWidth="1"/>
    <col min="2" max="2" width="9" style="1"/>
    <col min="3" max="3" width="7.125" style="1" bestFit="1" customWidth="1"/>
    <col min="4" max="4" width="12.5" style="1" customWidth="1"/>
    <col min="5" max="5" width="9.5" style="1" bestFit="1" customWidth="1"/>
    <col min="6" max="6" width="7.125" style="1" bestFit="1" customWidth="1"/>
    <col min="7" max="7" width="15.875" style="1" bestFit="1" customWidth="1"/>
    <col min="8" max="8" width="9" style="1"/>
    <col min="9" max="9" width="11.5" style="1" bestFit="1" customWidth="1"/>
    <col min="10" max="10" width="10.5" style="1" customWidth="1"/>
    <col min="11" max="11" width="9" style="1"/>
    <col min="12" max="12" width="5.25" style="1" customWidth="1"/>
    <col min="13" max="16384" width="9" style="1"/>
  </cols>
  <sheetData>
    <row r="1" spans="2:10" ht="21.95" customHeight="1" x14ac:dyDescent="0.3"/>
    <row r="2" spans="2:10" ht="21.95" customHeight="1" x14ac:dyDescent="0.3"/>
    <row r="3" spans="2:10" ht="21.95" customHeight="1" thickBot="1" x14ac:dyDescent="0.35"/>
    <row r="4" spans="2:10" ht="27.75" thickBot="1" x14ac:dyDescent="0.35">
      <c r="B4" s="9" t="s">
        <v>0</v>
      </c>
      <c r="C4" s="10" t="s">
        <v>9</v>
      </c>
      <c r="D4" s="10" t="s">
        <v>32</v>
      </c>
      <c r="E4" s="10" t="s">
        <v>19</v>
      </c>
      <c r="F4" s="11" t="s">
        <v>25</v>
      </c>
      <c r="G4" s="10" t="s">
        <v>26</v>
      </c>
      <c r="H4" s="11" t="s">
        <v>27</v>
      </c>
      <c r="I4" s="10" t="s">
        <v>28</v>
      </c>
      <c r="J4" s="12" t="s">
        <v>29</v>
      </c>
    </row>
    <row r="5" spans="2:10" x14ac:dyDescent="0.3">
      <c r="B5" s="13" t="s">
        <v>1</v>
      </c>
      <c r="C5" s="6" t="s">
        <v>11</v>
      </c>
      <c r="D5" s="6" t="s">
        <v>33</v>
      </c>
      <c r="E5" s="6" t="s">
        <v>20</v>
      </c>
      <c r="F5" s="7">
        <v>7.5999999999999998E-2</v>
      </c>
      <c r="G5" s="58">
        <v>5128602</v>
      </c>
      <c r="H5" s="49">
        <v>314</v>
      </c>
      <c r="I5" s="6" t="str">
        <f>_xlfn.RANK.AVG($G5,$G$5:$G$12,0)&amp;"위"</f>
        <v>2위</v>
      </c>
      <c r="J5" s="50" t="str">
        <f>IF(RIGHT($B5,1)=1,"남성","여성")</f>
        <v>여성</v>
      </c>
    </row>
    <row r="6" spans="2:10" x14ac:dyDescent="0.3">
      <c r="B6" s="14" t="s">
        <v>2</v>
      </c>
      <c r="C6" s="2" t="s">
        <v>12</v>
      </c>
      <c r="D6" s="2" t="s">
        <v>34</v>
      </c>
      <c r="E6" s="2" t="s">
        <v>21</v>
      </c>
      <c r="F6" s="3">
        <v>9.4E-2</v>
      </c>
      <c r="G6" s="59">
        <v>4370520</v>
      </c>
      <c r="H6" s="47">
        <v>246</v>
      </c>
      <c r="I6" s="2" t="str">
        <f t="shared" ref="I6:I12" si="0">_xlfn.RANK.AVG($G6,$G$5:$G$12,0)&amp;"위"</f>
        <v>6위</v>
      </c>
      <c r="J6" s="48" t="str">
        <f>IF(RIGHT($B6,1)=1,"남성","여성")</f>
        <v>여성</v>
      </c>
    </row>
    <row r="7" spans="2:10" x14ac:dyDescent="0.3">
      <c r="B7" s="14" t="s">
        <v>3</v>
      </c>
      <c r="C7" s="2" t="s">
        <v>13</v>
      </c>
      <c r="D7" s="2" t="s">
        <v>35</v>
      </c>
      <c r="E7" s="2" t="s">
        <v>20</v>
      </c>
      <c r="F7" s="46">
        <v>0.115</v>
      </c>
      <c r="G7" s="59">
        <v>4875340</v>
      </c>
      <c r="H7" s="47">
        <v>267</v>
      </c>
      <c r="I7" s="2" t="str">
        <f t="shared" si="0"/>
        <v>3위</v>
      </c>
      <c r="J7" s="48" t="str">
        <f t="shared" ref="J6:J12" si="1">IF(RIGHT($B7,1)=1,"남성","여성")</f>
        <v>여성</v>
      </c>
    </row>
    <row r="8" spans="2:10" x14ac:dyDescent="0.3">
      <c r="B8" s="14" t="s">
        <v>4</v>
      </c>
      <c r="C8" s="2" t="s">
        <v>14</v>
      </c>
      <c r="D8" s="2" t="s">
        <v>34</v>
      </c>
      <c r="E8" s="45" t="s">
        <v>22</v>
      </c>
      <c r="F8" s="3">
        <v>0.19400000000000001</v>
      </c>
      <c r="G8" s="60">
        <v>5294678</v>
      </c>
      <c r="H8" s="47">
        <v>325</v>
      </c>
      <c r="I8" s="2" t="str">
        <f t="shared" si="0"/>
        <v>1위</v>
      </c>
      <c r="J8" s="48" t="str">
        <f t="shared" si="1"/>
        <v>여성</v>
      </c>
    </row>
    <row r="9" spans="2:10" x14ac:dyDescent="0.3">
      <c r="B9" s="14" t="s">
        <v>8</v>
      </c>
      <c r="C9" s="2" t="s">
        <v>15</v>
      </c>
      <c r="D9" s="2" t="s">
        <v>34</v>
      </c>
      <c r="E9" s="2" t="s">
        <v>21</v>
      </c>
      <c r="F9" s="7">
        <v>0.187</v>
      </c>
      <c r="G9" s="59">
        <v>4680251</v>
      </c>
      <c r="H9" s="47">
        <v>231</v>
      </c>
      <c r="I9" s="2" t="str">
        <f t="shared" si="0"/>
        <v>5위</v>
      </c>
      <c r="J9" s="48" t="str">
        <f t="shared" si="1"/>
        <v>여성</v>
      </c>
    </row>
    <row r="10" spans="2:10" x14ac:dyDescent="0.3">
      <c r="B10" s="14" t="s">
        <v>5</v>
      </c>
      <c r="C10" s="2" t="s">
        <v>16</v>
      </c>
      <c r="D10" s="2" t="s">
        <v>33</v>
      </c>
      <c r="E10" s="2" t="s">
        <v>23</v>
      </c>
      <c r="F10" s="3">
        <v>0.16700000000000001</v>
      </c>
      <c r="G10" s="59">
        <v>4858793</v>
      </c>
      <c r="H10" s="47">
        <v>297</v>
      </c>
      <c r="I10" s="2" t="str">
        <f t="shared" si="0"/>
        <v>4위</v>
      </c>
      <c r="J10" s="48" t="str">
        <f t="shared" si="1"/>
        <v>여성</v>
      </c>
    </row>
    <row r="11" spans="2:10" x14ac:dyDescent="0.3">
      <c r="B11" s="14" t="s">
        <v>6</v>
      </c>
      <c r="C11" s="2" t="s">
        <v>17</v>
      </c>
      <c r="D11" s="2" t="s">
        <v>35</v>
      </c>
      <c r="E11" s="2" t="s">
        <v>23</v>
      </c>
      <c r="F11" s="3">
        <v>0.16800000000000001</v>
      </c>
      <c r="G11" s="59">
        <v>3278457</v>
      </c>
      <c r="H11" s="47">
        <v>215</v>
      </c>
      <c r="I11" s="2" t="str">
        <f t="shared" si="0"/>
        <v>7위</v>
      </c>
      <c r="J11" s="48" t="str">
        <f t="shared" si="1"/>
        <v>여성</v>
      </c>
    </row>
    <row r="12" spans="2:10" ht="14.25" thickBot="1" x14ac:dyDescent="0.35">
      <c r="B12" s="53" t="s">
        <v>7</v>
      </c>
      <c r="C12" s="52" t="s">
        <v>18</v>
      </c>
      <c r="D12" s="52" t="s">
        <v>33</v>
      </c>
      <c r="E12" s="52" t="s">
        <v>24</v>
      </c>
      <c r="F12" s="46">
        <v>9.2999999999999999E-2</v>
      </c>
      <c r="G12" s="61">
        <v>3029752</v>
      </c>
      <c r="H12" s="51">
        <v>198</v>
      </c>
      <c r="I12" s="52" t="str">
        <f t="shared" si="0"/>
        <v>8위</v>
      </c>
      <c r="J12" s="54" t="str">
        <f t="shared" si="1"/>
        <v>여성</v>
      </c>
    </row>
    <row r="13" spans="2:10" x14ac:dyDescent="0.3">
      <c r="B13" s="55" t="s">
        <v>30</v>
      </c>
      <c r="C13" s="56"/>
      <c r="D13" s="56"/>
      <c r="E13" s="22">
        <f>SUMIF(D5:D12,"대학생",G5:G12)/COUNTIF(D5:D12,"대학생")</f>
        <v>4339049</v>
      </c>
      <c r="F13" s="57"/>
      <c r="G13" s="56" t="s">
        <v>36</v>
      </c>
      <c r="H13" s="56"/>
      <c r="I13" s="56"/>
      <c r="J13" s="26" t="str">
        <f>REPT("★",G8/1000000)</f>
        <v>★★★★★</v>
      </c>
    </row>
    <row r="14" spans="2:10" ht="14.25" thickBot="1" x14ac:dyDescent="0.35">
      <c r="B14" s="15" t="s">
        <v>31</v>
      </c>
      <c r="C14" s="16"/>
      <c r="D14" s="16"/>
      <c r="E14" s="17">
        <f>SMALL(심사위원점수,2)</f>
        <v>215</v>
      </c>
      <c r="F14" s="18"/>
      <c r="G14" s="19" t="s">
        <v>9</v>
      </c>
      <c r="H14" s="17" t="s">
        <v>10</v>
      </c>
      <c r="I14" s="19" t="s">
        <v>26</v>
      </c>
      <c r="J14" s="20">
        <f>VLOOKUP(H14,C5:G12,5,FALSE)</f>
        <v>5128602</v>
      </c>
    </row>
    <row r="18" ht="40.5" customHeight="1" x14ac:dyDescent="0.3"/>
  </sheetData>
  <mergeCells count="4">
    <mergeCell ref="B13:D13"/>
    <mergeCell ref="B14:D14"/>
    <mergeCell ref="F13:F14"/>
    <mergeCell ref="G13:I13"/>
  </mergeCells>
  <phoneticPr fontId="2" type="noConversion"/>
  <dataValidations count="1">
    <dataValidation type="list" allowBlank="1" showInputMessage="1" showErrorMessage="1" sqref="H14" xr:uid="{6DD5B1B6-9A84-4965-9641-A55EC0829837}">
      <formula1>$C$5:$C$12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4AC7A-573D-47A4-A0AA-F1C1B59129B5}">
  <dimension ref="B1:H26"/>
  <sheetViews>
    <sheetView topLeftCell="A3" zoomScale="120" zoomScaleNormal="120" workbookViewId="0">
      <selection activeCell="Q6" sqref="Q6"/>
    </sheetView>
  </sheetViews>
  <sheetFormatPr defaultRowHeight="16.5" x14ac:dyDescent="0.3"/>
  <cols>
    <col min="1" max="1" width="1.625" customWidth="1"/>
    <col min="3" max="3" width="11.5" bestFit="1" customWidth="1"/>
    <col min="4" max="4" width="12.5" customWidth="1"/>
    <col min="5" max="5" width="9.5" bestFit="1" customWidth="1"/>
    <col min="6" max="6" width="7.125" bestFit="1" customWidth="1"/>
    <col min="7" max="7" width="15.875" bestFit="1" customWidth="1"/>
  </cols>
  <sheetData>
    <row r="1" spans="2:8" ht="17.25" thickBot="1" x14ac:dyDescent="0.35"/>
    <row r="2" spans="2:8" ht="27.75" thickBot="1" x14ac:dyDescent="0.35">
      <c r="B2" s="9" t="s">
        <v>0</v>
      </c>
      <c r="C2" s="10" t="s">
        <v>9</v>
      </c>
      <c r="D2" s="10" t="s">
        <v>32</v>
      </c>
      <c r="E2" s="10" t="s">
        <v>19</v>
      </c>
      <c r="F2" s="11" t="s">
        <v>25</v>
      </c>
      <c r="G2" s="10" t="s">
        <v>26</v>
      </c>
      <c r="H2" s="38" t="s">
        <v>27</v>
      </c>
    </row>
    <row r="3" spans="2:8" x14ac:dyDescent="0.3">
      <c r="B3" s="13" t="s">
        <v>1</v>
      </c>
      <c r="C3" s="6" t="s">
        <v>11</v>
      </c>
      <c r="D3" s="6" t="s">
        <v>33</v>
      </c>
      <c r="E3" s="6" t="s">
        <v>20</v>
      </c>
      <c r="F3" s="7">
        <v>7.5999999999999998E-2</v>
      </c>
      <c r="G3" s="8">
        <v>5128602</v>
      </c>
      <c r="H3" s="37">
        <v>300.99999999999955</v>
      </c>
    </row>
    <row r="4" spans="2:8" x14ac:dyDescent="0.3">
      <c r="B4" s="14" t="s">
        <v>2</v>
      </c>
      <c r="C4" s="2" t="s">
        <v>12</v>
      </c>
      <c r="D4" s="2" t="s">
        <v>34</v>
      </c>
      <c r="E4" s="2" t="s">
        <v>21</v>
      </c>
      <c r="F4" s="3">
        <v>9.4E-2</v>
      </c>
      <c r="G4" s="4">
        <v>4370520</v>
      </c>
      <c r="H4" s="35">
        <v>246</v>
      </c>
    </row>
    <row r="5" spans="2:8" x14ac:dyDescent="0.3">
      <c r="B5" s="14" t="s">
        <v>3</v>
      </c>
      <c r="C5" s="2" t="s">
        <v>13</v>
      </c>
      <c r="D5" s="2" t="s">
        <v>35</v>
      </c>
      <c r="E5" s="2" t="s">
        <v>20</v>
      </c>
      <c r="F5" s="3">
        <v>0.115</v>
      </c>
      <c r="G5" s="4">
        <v>4875340</v>
      </c>
      <c r="H5" s="35">
        <v>267</v>
      </c>
    </row>
    <row r="6" spans="2:8" x14ac:dyDescent="0.3">
      <c r="B6" s="14" t="s">
        <v>4</v>
      </c>
      <c r="C6" s="2" t="s">
        <v>14</v>
      </c>
      <c r="D6" s="2" t="s">
        <v>34</v>
      </c>
      <c r="E6" s="2" t="s">
        <v>22</v>
      </c>
      <c r="F6" s="3">
        <v>0.19400000000000001</v>
      </c>
      <c r="G6" s="4">
        <v>5294678</v>
      </c>
      <c r="H6" s="35">
        <v>325</v>
      </c>
    </row>
    <row r="7" spans="2:8" x14ac:dyDescent="0.3">
      <c r="B7" s="14" t="s">
        <v>8</v>
      </c>
      <c r="C7" s="2" t="s">
        <v>15</v>
      </c>
      <c r="D7" s="2" t="s">
        <v>34</v>
      </c>
      <c r="E7" s="2" t="s">
        <v>21</v>
      </c>
      <c r="F7" s="3">
        <v>0.187</v>
      </c>
      <c r="G7" s="4">
        <v>4680251</v>
      </c>
      <c r="H7" s="35">
        <v>231</v>
      </c>
    </row>
    <row r="8" spans="2:8" x14ac:dyDescent="0.3">
      <c r="B8" s="14" t="s">
        <v>5</v>
      </c>
      <c r="C8" s="2" t="s">
        <v>16</v>
      </c>
      <c r="D8" s="2" t="s">
        <v>33</v>
      </c>
      <c r="E8" s="2" t="s">
        <v>23</v>
      </c>
      <c r="F8" s="3">
        <v>0.16700000000000001</v>
      </c>
      <c r="G8" s="4">
        <v>4858793</v>
      </c>
      <c r="H8" s="35">
        <v>297</v>
      </c>
    </row>
    <row r="9" spans="2:8" x14ac:dyDescent="0.3">
      <c r="B9" s="14" t="s">
        <v>6</v>
      </c>
      <c r="C9" s="2" t="s">
        <v>17</v>
      </c>
      <c r="D9" s="2" t="s">
        <v>35</v>
      </c>
      <c r="E9" s="2" t="s">
        <v>23</v>
      </c>
      <c r="F9" s="3">
        <v>0.16800000000000001</v>
      </c>
      <c r="G9" s="4">
        <v>3278457</v>
      </c>
      <c r="H9" s="35">
        <v>215</v>
      </c>
    </row>
    <row r="10" spans="2:8" ht="17.25" thickBot="1" x14ac:dyDescent="0.35">
      <c r="B10" s="27" t="s">
        <v>7</v>
      </c>
      <c r="C10" s="17" t="s">
        <v>18</v>
      </c>
      <c r="D10" s="17" t="s">
        <v>33</v>
      </c>
      <c r="E10" s="17" t="s">
        <v>24</v>
      </c>
      <c r="F10" s="28">
        <v>9.2999999999999999E-2</v>
      </c>
      <c r="G10" s="29">
        <v>3029752</v>
      </c>
      <c r="H10" s="36">
        <v>198</v>
      </c>
    </row>
    <row r="11" spans="2:8" ht="17.25" thickBot="1" x14ac:dyDescent="0.35">
      <c r="B11" s="39" t="s">
        <v>37</v>
      </c>
      <c r="C11" s="40"/>
      <c r="D11" s="40"/>
      <c r="E11" s="40"/>
      <c r="F11" s="40"/>
      <c r="G11" s="40"/>
      <c r="H11" s="41">
        <f>AVERAGE(H3:H10)</f>
        <v>259.99999999999994</v>
      </c>
    </row>
    <row r="13" spans="2:8" ht="17.25" thickBot="1" x14ac:dyDescent="0.35"/>
    <row r="14" spans="2:8" ht="17.25" thickBot="1" x14ac:dyDescent="0.35">
      <c r="B14" s="10" t="s">
        <v>19</v>
      </c>
      <c r="C14" s="10" t="s">
        <v>26</v>
      </c>
    </row>
    <row r="15" spans="2:8" x14ac:dyDescent="0.3">
      <c r="B15" t="s">
        <v>21</v>
      </c>
    </row>
    <row r="16" spans="2:8" x14ac:dyDescent="0.3">
      <c r="C16" t="s">
        <v>38</v>
      </c>
    </row>
    <row r="17" spans="2:5" ht="17.25" thickBot="1" x14ac:dyDescent="0.35"/>
    <row r="18" spans="2:5" ht="27.75" thickBot="1" x14ac:dyDescent="0.35">
      <c r="B18" s="10" t="s">
        <v>9</v>
      </c>
      <c r="C18" s="11" t="s">
        <v>25</v>
      </c>
      <c r="D18" s="10" t="s">
        <v>26</v>
      </c>
      <c r="E18" s="38" t="s">
        <v>27</v>
      </c>
    </row>
    <row r="19" spans="2:5" x14ac:dyDescent="0.3">
      <c r="B19" s="6" t="s">
        <v>11</v>
      </c>
      <c r="C19" s="7">
        <v>7.5999999999999998E-2</v>
      </c>
      <c r="D19" s="8">
        <v>5128602</v>
      </c>
      <c r="E19" s="37">
        <v>300.99999999999955</v>
      </c>
    </row>
    <row r="20" spans="2:5" x14ac:dyDescent="0.3">
      <c r="B20" s="2" t="s">
        <v>12</v>
      </c>
      <c r="C20" s="3">
        <v>9.4E-2</v>
      </c>
      <c r="D20" s="4">
        <v>4370520</v>
      </c>
      <c r="E20" s="35">
        <v>246</v>
      </c>
    </row>
    <row r="21" spans="2:5" x14ac:dyDescent="0.3">
      <c r="B21" s="2" t="s">
        <v>13</v>
      </c>
      <c r="C21" s="3">
        <v>0.115</v>
      </c>
      <c r="D21" s="4">
        <v>4875340</v>
      </c>
      <c r="E21" s="35">
        <v>267</v>
      </c>
    </row>
    <row r="22" spans="2:5" x14ac:dyDescent="0.3">
      <c r="B22" s="2" t="s">
        <v>14</v>
      </c>
      <c r="C22" s="3">
        <v>0.19400000000000001</v>
      </c>
      <c r="D22" s="4">
        <v>5294678</v>
      </c>
      <c r="E22" s="35">
        <v>325</v>
      </c>
    </row>
    <row r="23" spans="2:5" x14ac:dyDescent="0.3">
      <c r="B23" s="2" t="s">
        <v>15</v>
      </c>
      <c r="C23" s="3">
        <v>0.187</v>
      </c>
      <c r="D23" s="4">
        <v>4680251</v>
      </c>
      <c r="E23" s="35">
        <v>231</v>
      </c>
    </row>
    <row r="24" spans="2:5" x14ac:dyDescent="0.3">
      <c r="B24" s="2" t="s">
        <v>16</v>
      </c>
      <c r="C24" s="3">
        <v>0.16700000000000001</v>
      </c>
      <c r="D24" s="4">
        <v>4858793</v>
      </c>
      <c r="E24" s="35">
        <v>297</v>
      </c>
    </row>
    <row r="25" spans="2:5" x14ac:dyDescent="0.3">
      <c r="B25" s="2" t="s">
        <v>17</v>
      </c>
      <c r="C25" s="3">
        <v>0.16800000000000001</v>
      </c>
      <c r="D25" s="4">
        <v>3278457</v>
      </c>
      <c r="E25" s="35">
        <v>215</v>
      </c>
    </row>
    <row r="26" spans="2:5" ht="17.25" thickBot="1" x14ac:dyDescent="0.35">
      <c r="B26" s="17" t="s">
        <v>18</v>
      </c>
      <c r="C26" s="28">
        <v>9.2999999999999999E-2</v>
      </c>
      <c r="D26" s="29">
        <v>3029752</v>
      </c>
      <c r="E26" s="36">
        <v>198</v>
      </c>
    </row>
  </sheetData>
  <mergeCells count="1">
    <mergeCell ref="B11:G11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67E5D-3A8A-47CB-B11B-F7AEF82297B4}">
  <dimension ref="B1:H18"/>
  <sheetViews>
    <sheetView zoomScale="120" zoomScaleNormal="120" workbookViewId="0">
      <selection activeCell="F5" sqref="F5"/>
    </sheetView>
  </sheetViews>
  <sheetFormatPr defaultRowHeight="16.5" x14ac:dyDescent="0.3"/>
  <cols>
    <col min="1" max="1" width="1.625" customWidth="1"/>
    <col min="3" max="3" width="7.125" bestFit="1" customWidth="1"/>
    <col min="4" max="4" width="12.5" customWidth="1"/>
    <col min="5" max="5" width="9.5" bestFit="1" customWidth="1"/>
    <col min="6" max="6" width="7.125" bestFit="1" customWidth="1"/>
    <col min="7" max="7" width="15.875" bestFit="1" customWidth="1"/>
  </cols>
  <sheetData>
    <row r="1" spans="2:8" ht="17.25" thickBot="1" x14ac:dyDescent="0.35"/>
    <row r="2" spans="2:8" ht="27.75" thickBot="1" x14ac:dyDescent="0.35">
      <c r="B2" s="9" t="s">
        <v>0</v>
      </c>
      <c r="C2" s="10" t="s">
        <v>9</v>
      </c>
      <c r="D2" s="10" t="s">
        <v>32</v>
      </c>
      <c r="E2" s="10" t="s">
        <v>19</v>
      </c>
      <c r="F2" s="11" t="s">
        <v>25</v>
      </c>
      <c r="G2" s="10" t="s">
        <v>26</v>
      </c>
      <c r="H2" s="11" t="s">
        <v>27</v>
      </c>
    </row>
    <row r="3" spans="2:8" x14ac:dyDescent="0.3">
      <c r="B3" s="21" t="s">
        <v>3</v>
      </c>
      <c r="C3" s="22" t="s">
        <v>13</v>
      </c>
      <c r="D3" s="22" t="s">
        <v>35</v>
      </c>
      <c r="E3" s="22" t="s">
        <v>20</v>
      </c>
      <c r="F3" s="23">
        <v>0.115</v>
      </c>
      <c r="G3" s="24">
        <v>4875340</v>
      </c>
      <c r="H3" s="25">
        <v>267</v>
      </c>
    </row>
    <row r="4" spans="2:8" x14ac:dyDescent="0.3">
      <c r="B4" s="14" t="s">
        <v>6</v>
      </c>
      <c r="C4" s="2" t="s">
        <v>17</v>
      </c>
      <c r="D4" s="2" t="s">
        <v>35</v>
      </c>
      <c r="E4" s="2" t="s">
        <v>23</v>
      </c>
      <c r="F4" s="3">
        <v>0.16800000000000001</v>
      </c>
      <c r="G4" s="4">
        <v>3278457</v>
      </c>
      <c r="H4" s="5">
        <v>215</v>
      </c>
    </row>
    <row r="5" spans="2:8" x14ac:dyDescent="0.3">
      <c r="B5" s="14"/>
      <c r="C5" s="2"/>
      <c r="D5" s="43" t="s">
        <v>43</v>
      </c>
      <c r="E5" s="2"/>
      <c r="F5" s="3"/>
      <c r="G5" s="4">
        <f>SUBTOTAL(1,G3:G4)</f>
        <v>4076898.5</v>
      </c>
      <c r="H5" s="5"/>
    </row>
    <row r="6" spans="2:8" x14ac:dyDescent="0.3">
      <c r="B6" s="14"/>
      <c r="C6" s="2">
        <f>SUBTOTAL(3,C3:C4)</f>
        <v>2</v>
      </c>
      <c r="D6" s="42" t="s">
        <v>39</v>
      </c>
      <c r="E6" s="2"/>
      <c r="F6" s="3"/>
      <c r="G6" s="4"/>
      <c r="H6" s="5"/>
    </row>
    <row r="7" spans="2:8" x14ac:dyDescent="0.3">
      <c r="B7" s="14" t="s">
        <v>2</v>
      </c>
      <c r="C7" s="2" t="s">
        <v>12</v>
      </c>
      <c r="D7" s="2" t="s">
        <v>34</v>
      </c>
      <c r="E7" s="2" t="s">
        <v>21</v>
      </c>
      <c r="F7" s="3">
        <v>9.4E-2</v>
      </c>
      <c r="G7" s="4">
        <v>4370520</v>
      </c>
      <c r="H7" s="5">
        <v>246</v>
      </c>
    </row>
    <row r="8" spans="2:8" x14ac:dyDescent="0.3">
      <c r="B8" s="14" t="s">
        <v>4</v>
      </c>
      <c r="C8" s="2" t="s">
        <v>14</v>
      </c>
      <c r="D8" s="2" t="s">
        <v>34</v>
      </c>
      <c r="E8" s="2" t="s">
        <v>22</v>
      </c>
      <c r="F8" s="3">
        <v>0.19400000000000001</v>
      </c>
      <c r="G8" s="4">
        <v>5294678</v>
      </c>
      <c r="H8" s="5">
        <v>325</v>
      </c>
    </row>
    <row r="9" spans="2:8" x14ac:dyDescent="0.3">
      <c r="B9" s="14" t="s">
        <v>8</v>
      </c>
      <c r="C9" s="2" t="s">
        <v>15</v>
      </c>
      <c r="D9" s="2" t="s">
        <v>34</v>
      </c>
      <c r="E9" s="2" t="s">
        <v>21</v>
      </c>
      <c r="F9" s="3">
        <v>0.187</v>
      </c>
      <c r="G9" s="4">
        <v>4680251</v>
      </c>
      <c r="H9" s="5">
        <v>231</v>
      </c>
    </row>
    <row r="10" spans="2:8" x14ac:dyDescent="0.3">
      <c r="B10" s="14"/>
      <c r="C10" s="2"/>
      <c r="D10" s="43" t="s">
        <v>44</v>
      </c>
      <c r="E10" s="2"/>
      <c r="F10" s="3"/>
      <c r="G10" s="4">
        <f>SUBTOTAL(1,G7:G9)</f>
        <v>4781816.333333333</v>
      </c>
      <c r="H10" s="5"/>
    </row>
    <row r="11" spans="2:8" x14ac:dyDescent="0.3">
      <c r="B11" s="14"/>
      <c r="C11" s="2">
        <f>SUBTOTAL(3,C7:C9)</f>
        <v>3</v>
      </c>
      <c r="D11" s="43" t="s">
        <v>40</v>
      </c>
      <c r="E11" s="2"/>
      <c r="F11" s="3"/>
      <c r="G11" s="4"/>
      <c r="H11" s="5"/>
    </row>
    <row r="12" spans="2:8" x14ac:dyDescent="0.3">
      <c r="B12" s="14" t="s">
        <v>1</v>
      </c>
      <c r="C12" s="2" t="s">
        <v>11</v>
      </c>
      <c r="D12" s="2" t="s">
        <v>33</v>
      </c>
      <c r="E12" s="2" t="s">
        <v>20</v>
      </c>
      <c r="F12" s="3">
        <v>7.5999999999999998E-2</v>
      </c>
      <c r="G12" s="4">
        <v>5128602</v>
      </c>
      <c r="H12" s="5">
        <v>314</v>
      </c>
    </row>
    <row r="13" spans="2:8" x14ac:dyDescent="0.3">
      <c r="B13" s="14" t="s">
        <v>5</v>
      </c>
      <c r="C13" s="2" t="s">
        <v>16</v>
      </c>
      <c r="D13" s="2" t="s">
        <v>33</v>
      </c>
      <c r="E13" s="2" t="s">
        <v>23</v>
      </c>
      <c r="F13" s="3">
        <v>0.16700000000000001</v>
      </c>
      <c r="G13" s="4">
        <v>4858793</v>
      </c>
      <c r="H13" s="5">
        <v>297</v>
      </c>
    </row>
    <row r="14" spans="2:8" ht="17.25" thickBot="1" x14ac:dyDescent="0.35">
      <c r="B14" s="27" t="s">
        <v>7</v>
      </c>
      <c r="C14" s="17" t="s">
        <v>18</v>
      </c>
      <c r="D14" s="17" t="s">
        <v>33</v>
      </c>
      <c r="E14" s="17" t="s">
        <v>24</v>
      </c>
      <c r="F14" s="28">
        <v>9.2999999999999999E-2</v>
      </c>
      <c r="G14" s="29">
        <v>3029752</v>
      </c>
      <c r="H14" s="30">
        <v>198</v>
      </c>
    </row>
    <row r="15" spans="2:8" x14ac:dyDescent="0.3">
      <c r="B15" s="31"/>
      <c r="C15" s="31"/>
      <c r="D15" s="44" t="s">
        <v>45</v>
      </c>
      <c r="E15" s="31"/>
      <c r="F15" s="32"/>
      <c r="G15" s="33">
        <f>SUBTOTAL(1,G12:G14)</f>
        <v>4339049</v>
      </c>
      <c r="H15" s="34"/>
    </row>
    <row r="16" spans="2:8" x14ac:dyDescent="0.3">
      <c r="B16" s="31"/>
      <c r="C16" s="31">
        <f>SUBTOTAL(3,C12:C14)</f>
        <v>3</v>
      </c>
      <c r="D16" s="44" t="s">
        <v>41</v>
      </c>
      <c r="E16" s="31"/>
      <c r="F16" s="32"/>
      <c r="G16" s="33"/>
      <c r="H16" s="34"/>
    </row>
    <row r="17" spans="2:8" x14ac:dyDescent="0.3">
      <c r="B17" s="31"/>
      <c r="C17" s="31"/>
      <c r="D17" s="44" t="s">
        <v>46</v>
      </c>
      <c r="E17" s="31"/>
      <c r="F17" s="32"/>
      <c r="G17" s="33">
        <f>SUBTOTAL(1,G3:G14)</f>
        <v>4439549.125</v>
      </c>
      <c r="H17" s="34"/>
    </row>
    <row r="18" spans="2:8" x14ac:dyDescent="0.3">
      <c r="B18" s="31"/>
      <c r="C18" s="31">
        <f>SUBTOTAL(3,C3:C14)</f>
        <v>8</v>
      </c>
      <c r="D18" s="44" t="s">
        <v>42</v>
      </c>
      <c r="E18" s="31"/>
      <c r="F18" s="32"/>
      <c r="G18" s="33"/>
      <c r="H18" s="34"/>
    </row>
  </sheetData>
  <sortState xmlns:xlrd2="http://schemas.microsoft.com/office/spreadsheetml/2017/richdata2" ref="B3:H14">
    <sortCondition descending="1" ref="D3:D14"/>
  </sortState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워크시트</vt:lpstr>
      </vt:variant>
      <vt:variant>
        <vt:i4>3</vt:i4>
      </vt:variant>
      <vt:variant>
        <vt:lpstr>차트</vt:lpstr>
      </vt:variant>
      <vt:variant>
        <vt:i4>1</vt:i4>
      </vt:variant>
      <vt:variant>
        <vt:lpstr>이름 지정된 범위</vt:lpstr>
      </vt:variant>
      <vt:variant>
        <vt:i4>3</vt:i4>
      </vt:variant>
    </vt:vector>
  </HeadingPairs>
  <TitlesOfParts>
    <vt:vector size="7" baseType="lpstr">
      <vt:lpstr>제1작업</vt:lpstr>
      <vt:lpstr>제2작업</vt:lpstr>
      <vt:lpstr>제3작업</vt:lpstr>
      <vt:lpstr>제4작업</vt:lpstr>
      <vt:lpstr>제2작업!Criteria</vt:lpstr>
      <vt:lpstr>제2작업!Extract</vt:lpstr>
      <vt:lpstr>심사위원점수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한솔 조</dc:creator>
  <cp:lastModifiedBy>한솔 조</cp:lastModifiedBy>
  <dcterms:created xsi:type="dcterms:W3CDTF">2024-07-03T13:53:25Z</dcterms:created>
  <dcterms:modified xsi:type="dcterms:W3CDTF">2024-07-04T10:26:11Z</dcterms:modified>
</cp:coreProperties>
</file>