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hthf\OneDrive\바탕 화면\시나공 ITQ 엑셀 실전 모의고사\"/>
    </mc:Choice>
  </mc:AlternateContent>
  <xr:revisionPtr revIDLastSave="0" documentId="13_ncr:1_{C6BE6C83-DC4F-4DBA-ABFA-4EAC9349D5C2}" xr6:coauthVersionLast="47" xr6:coauthVersionMax="47" xr10:uidLastSave="{00000000-0000-0000-0000-000000000000}"/>
  <bookViews>
    <workbookView xWindow="3075" yWindow="3075" windowWidth="21600" windowHeight="11385" activeTab="3" xr2:uid="{83D83ADB-E185-4569-BB39-FDF685140888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제2작업!$B$14:$C$16</definedName>
    <definedName name="_xlnm.Extract" localSheetId="1">제2작업!$B$18:$E$18</definedName>
    <definedName name="판매가격">제1작업!$H$5:$H$12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5" i="1"/>
  <c r="J14" i="1"/>
  <c r="E14" i="1"/>
  <c r="G15" i="3"/>
  <c r="G10" i="3"/>
  <c r="G5" i="3"/>
  <c r="G17" i="3" s="1"/>
  <c r="C16" i="3"/>
  <c r="C11" i="3"/>
  <c r="C6" i="3"/>
  <c r="C18" i="3" s="1"/>
  <c r="H11" i="2"/>
  <c r="J13" i="1"/>
  <c r="E13" i="1"/>
  <c r="J6" i="1"/>
  <c r="J7" i="1"/>
  <c r="J8" i="1"/>
  <c r="J9" i="1"/>
  <c r="J10" i="1"/>
  <c r="J11" i="1"/>
  <c r="J12" i="1"/>
  <c r="J5" i="1"/>
</calcChain>
</file>

<file path=xl/sharedStrings.xml><?xml version="1.0" encoding="utf-8"?>
<sst xmlns="http://schemas.openxmlformats.org/spreadsheetml/2006/main" count="154" uniqueCount="47">
  <si>
    <t>상품코드</t>
    <phoneticPr fontId="1" type="noConversion"/>
  </si>
  <si>
    <t>LP-1VG</t>
    <phoneticPr fontId="1" type="noConversion"/>
  </si>
  <si>
    <t>SA-2DC</t>
    <phoneticPr fontId="1" type="noConversion"/>
  </si>
  <si>
    <t>CV-3QN</t>
    <phoneticPr fontId="1" type="noConversion"/>
  </si>
  <si>
    <t>LB-3GS</t>
    <phoneticPr fontId="1" type="noConversion"/>
  </si>
  <si>
    <t>SR-1SM</t>
    <phoneticPr fontId="1" type="noConversion"/>
  </si>
  <si>
    <t>WS-1DP</t>
    <phoneticPr fontId="1" type="noConversion"/>
  </si>
  <si>
    <t>LB-2DS</t>
    <phoneticPr fontId="1" type="noConversion"/>
  </si>
  <si>
    <t>벽걸이 판매량 평균</t>
    <phoneticPr fontId="1" type="noConversion"/>
  </si>
  <si>
    <t>총 판매금액</t>
    <phoneticPr fontId="1" type="noConversion"/>
  </si>
  <si>
    <t>상품명</t>
    <phoneticPr fontId="1" type="noConversion"/>
  </si>
  <si>
    <t>인버터 초절전</t>
  </si>
  <si>
    <t>인버터 초절전</t>
    <phoneticPr fontId="1" type="noConversion"/>
  </si>
  <si>
    <t>베이직 인버터</t>
    <phoneticPr fontId="1" type="noConversion"/>
  </si>
  <si>
    <t>위니아 에어컨</t>
    <phoneticPr fontId="1" type="noConversion"/>
  </si>
  <si>
    <t>프리미엄 인버터</t>
    <phoneticPr fontId="1" type="noConversion"/>
  </si>
  <si>
    <t>휘센 4WAY</t>
    <phoneticPr fontId="1" type="noConversion"/>
  </si>
  <si>
    <t>베이직 화이트</t>
    <phoneticPr fontId="1" type="noConversion"/>
  </si>
  <si>
    <t>초절전 인버터</t>
    <phoneticPr fontId="1" type="noConversion"/>
  </si>
  <si>
    <t>프리미엄 에어컨</t>
    <phoneticPr fontId="1" type="noConversion"/>
  </si>
  <si>
    <t>종류</t>
    <phoneticPr fontId="1" type="noConversion"/>
  </si>
  <si>
    <t>스탠드형</t>
    <phoneticPr fontId="1" type="noConversion"/>
  </si>
  <si>
    <t>벽걸이형</t>
    <phoneticPr fontId="1" type="noConversion"/>
  </si>
  <si>
    <t>천장형</t>
    <phoneticPr fontId="1" type="noConversion"/>
  </si>
  <si>
    <t>제조사</t>
    <phoneticPr fontId="1" type="noConversion"/>
  </si>
  <si>
    <t>LG</t>
    <phoneticPr fontId="1" type="noConversion"/>
  </si>
  <si>
    <t>삼성</t>
    <phoneticPr fontId="1" type="noConversion"/>
  </si>
  <si>
    <t>만도</t>
    <phoneticPr fontId="1" type="noConversion"/>
  </si>
  <si>
    <t>캐리어</t>
    <phoneticPr fontId="1" type="noConversion"/>
  </si>
  <si>
    <t>평형</t>
    <phoneticPr fontId="1" type="noConversion"/>
  </si>
  <si>
    <t>판매량
(단위:EA)</t>
    <phoneticPr fontId="1" type="noConversion"/>
  </si>
  <si>
    <t>판매가격</t>
    <phoneticPr fontId="1" type="noConversion"/>
  </si>
  <si>
    <t>판매순위</t>
    <phoneticPr fontId="1" type="noConversion"/>
  </si>
  <si>
    <t>소비등급</t>
    <phoneticPr fontId="1" type="noConversion"/>
  </si>
  <si>
    <t>스탠드 판매량 합계</t>
    <phoneticPr fontId="1" type="noConversion"/>
  </si>
  <si>
    <t>판매금액</t>
    <phoneticPr fontId="1" type="noConversion"/>
  </si>
  <si>
    <t>스탠드형의 판매량(단위:EA) 평균</t>
    <phoneticPr fontId="1" type="noConversion"/>
  </si>
  <si>
    <t>&gt;=1000000</t>
    <phoneticPr fontId="1" type="noConversion"/>
  </si>
  <si>
    <t>전체 개수</t>
  </si>
  <si>
    <t>천장형 개수</t>
  </si>
  <si>
    <t>스탠드형 개수</t>
  </si>
  <si>
    <t>벽걸이형 개수</t>
  </si>
  <si>
    <t>천장형 평균</t>
  </si>
  <si>
    <t>스탠드형 평균</t>
  </si>
  <si>
    <t>벽걸이형 평균</t>
  </si>
  <si>
    <t>전체 평균</t>
  </si>
  <si>
    <t>WA-1BD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</si>
</sst>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원&quot;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</cellXfs>
  <cellStyles count="1">
    <cellStyle name="표준" xfId="0" builtinId="0"/>
  </cellStyles>
  <dxfs count="3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스탠드형 및 벽걸이형 에어컨 판매 현황</a:t>
            </a:r>
            <a:endParaRPr lang="ko-KR" sz="2000" b="1"/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제1작업!$H$4</c:f>
              <c:strCache>
                <c:ptCount val="1"/>
                <c:pt idx="0">
                  <c:v>판매가격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(제1작업!$C$5:$C$6,제1작업!$C$8,제1작업!$C$10:$C$12)</c:f>
              <c:strCache>
                <c:ptCount val="6"/>
                <c:pt idx="0">
                  <c:v>인버터 초절전</c:v>
                </c:pt>
                <c:pt idx="1">
                  <c:v>베이직 인버터</c:v>
                </c:pt>
                <c:pt idx="2">
                  <c:v>프리미엄 인버터</c:v>
                </c:pt>
                <c:pt idx="3">
                  <c:v>베이직 화이트</c:v>
                </c:pt>
                <c:pt idx="4">
                  <c:v>초절전 인버터</c:v>
                </c:pt>
                <c:pt idx="5">
                  <c:v>프리미엄 에어컨</c:v>
                </c:pt>
              </c:strCache>
            </c:strRef>
          </c:cat>
          <c:val>
            <c:numRef>
              <c:f>(제1작업!$H$5:$H$6,제1작업!$H$8,제1작업!$H$10:$H$12)</c:f>
              <c:numCache>
                <c:formatCode>#,##0"원"</c:formatCode>
                <c:ptCount val="6"/>
                <c:pt idx="0">
                  <c:v>2260000</c:v>
                </c:pt>
                <c:pt idx="1">
                  <c:v>1100000</c:v>
                </c:pt>
                <c:pt idx="2">
                  <c:v>764790</c:v>
                </c:pt>
                <c:pt idx="3">
                  <c:v>598000</c:v>
                </c:pt>
                <c:pt idx="4">
                  <c:v>1450000</c:v>
                </c:pt>
                <c:pt idx="5">
                  <c:v>1220000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4E-4A76-8C6C-0D8A7A41B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28346368"/>
        <c:axId val="1328351168"/>
      </c:barChart>
      <c:lineChart>
        <c:grouping val="standard"/>
        <c:varyColors val="0"/>
        <c:ser>
          <c:idx val="0"/>
          <c:order val="0"/>
          <c:tx>
            <c:v>판매량(단위:EA)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4E-4A76-8C6C-0D8A7A41BB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(제1작업!$C$5:$C$6,제1작업!$C$8,제1작업!$C$10:$C$12)</c:f>
              <c:strCache>
                <c:ptCount val="6"/>
                <c:pt idx="0">
                  <c:v>인버터 초절전</c:v>
                </c:pt>
                <c:pt idx="1">
                  <c:v>베이직 인버터</c:v>
                </c:pt>
                <c:pt idx="2">
                  <c:v>프리미엄 인버터</c:v>
                </c:pt>
                <c:pt idx="3">
                  <c:v>베이직 화이트</c:v>
                </c:pt>
                <c:pt idx="4">
                  <c:v>초절전 인버터</c:v>
                </c:pt>
                <c:pt idx="5">
                  <c:v>프리미엄 에어컨</c:v>
                </c:pt>
              </c:strCache>
            </c:strRef>
          </c:cat>
          <c:val>
            <c:numRef>
              <c:f>(제1작업!$G$5:$G$6,제1작업!$G$8,제1작업!$G$10:$G$12)</c:f>
              <c:numCache>
                <c:formatCode>General</c:formatCode>
                <c:ptCount val="6"/>
                <c:pt idx="0">
                  <c:v>652</c:v>
                </c:pt>
                <c:pt idx="1">
                  <c:v>517</c:v>
                </c:pt>
                <c:pt idx="2">
                  <c:v>497</c:v>
                </c:pt>
                <c:pt idx="3">
                  <c:v>569</c:v>
                </c:pt>
                <c:pt idx="4">
                  <c:v>270</c:v>
                </c:pt>
                <c:pt idx="5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E-4A76-8C6C-0D8A7A41B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0416368"/>
        <c:axId val="1110425008"/>
      </c:lineChart>
      <c:catAx>
        <c:axId val="132834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328351168"/>
        <c:crosses val="autoZero"/>
        <c:auto val="1"/>
        <c:lblAlgn val="ctr"/>
        <c:lblOffset val="100"/>
        <c:noMultiLvlLbl val="0"/>
      </c:catAx>
      <c:valAx>
        <c:axId val="132835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&quot;원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328346368"/>
        <c:crosses val="autoZero"/>
        <c:crossBetween val="between"/>
      </c:valAx>
      <c:valAx>
        <c:axId val="1110425008"/>
        <c:scaling>
          <c:orientation val="minMax"/>
          <c:max val="75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110416368"/>
        <c:crosses val="max"/>
        <c:crossBetween val="between"/>
        <c:majorUnit val="150"/>
      </c:valAx>
      <c:catAx>
        <c:axId val="1110416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042500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19EFB87-4406-4A6E-B8C6-B8ED44509107}">
  <sheetPr/>
  <sheetViews>
    <sheetView tabSelected="1"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6805</xdr:colOff>
      <xdr:row>0</xdr:row>
      <xdr:rowOff>74839</xdr:rowOff>
    </xdr:from>
    <xdr:to>
      <xdr:col>6</xdr:col>
      <xdr:colOff>353786</xdr:colOff>
      <xdr:row>2</xdr:row>
      <xdr:rowOff>142875</xdr:rowOff>
    </xdr:to>
    <xdr:sp macro="" textlink="">
      <xdr:nvSpPr>
        <xdr:cNvPr id="2" name="사각형: 둥근 대각선 방향 모서리 1">
          <a:extLst>
            <a:ext uri="{FF2B5EF4-FFF2-40B4-BE49-F238E27FC236}">
              <a16:creationId xmlns:a16="http://schemas.microsoft.com/office/drawing/2014/main" id="{DAA9D2BA-3DB2-A8D6-DD5F-EA5AE0C2A5D5}"/>
            </a:ext>
          </a:extLst>
        </xdr:cNvPr>
        <xdr:cNvSpPr/>
      </xdr:nvSpPr>
      <xdr:spPr>
        <a:xfrm>
          <a:off x="129269" y="74839"/>
          <a:ext cx="4306660" cy="408215"/>
        </a:xfrm>
        <a:prstGeom prst="round2Diag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에어컨 온라인</a:t>
          </a:r>
          <a:r>
            <a:rPr lang="ko-KR" altLang="en-US" sz="2400" b="1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 판매</a:t>
          </a:r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 현황</a:t>
          </a:r>
        </a:p>
      </xdr:txBody>
    </xdr:sp>
    <xdr:clientData/>
  </xdr:twoCellAnchor>
  <xdr:twoCellAnchor editAs="oneCell">
    <xdr:from>
      <xdr:col>7</xdr:col>
      <xdr:colOff>40821</xdr:colOff>
      <xdr:row>0</xdr:row>
      <xdr:rowOff>54429</xdr:rowOff>
    </xdr:from>
    <xdr:to>
      <xdr:col>9</xdr:col>
      <xdr:colOff>857250</xdr:colOff>
      <xdr:row>2</xdr:row>
      <xdr:rowOff>176892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4D3FA57D-812F-BFB3-72D7-F962C4672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7839" y="54429"/>
          <a:ext cx="2551340" cy="462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8242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CDA7927-D7B4-F259-AB8B-E7E3B350F0B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0.20052</cdr:x>
      <cdr:y>0.11421</cdr:y>
    </cdr:from>
    <cdr:to>
      <cdr:x>0.33594</cdr:x>
      <cdr:y>0.17795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A6776B10-28E9-DD3B-182B-98829D6098B7}"/>
            </a:ext>
          </a:extLst>
        </cdr:cNvPr>
        <cdr:cNvSpPr/>
      </cdr:nvSpPr>
      <cdr:spPr>
        <a:xfrm xmlns:a="http://schemas.openxmlformats.org/drawingml/2006/main">
          <a:off x="1864641" y="694195"/>
          <a:ext cx="1259236" cy="387457"/>
        </a:xfrm>
        <a:prstGeom xmlns:a="http://schemas.openxmlformats.org/drawingml/2006/main" prst="wedgeRoundRectCallout">
          <a:avLst>
            <a:gd name="adj1" fmla="val -65730"/>
            <a:gd name="adj2" fmla="val -963"/>
            <a:gd name="adj3" fmla="val 16667"/>
          </a:avLst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/>
            <a:t>인기 상품</a:t>
          </a:r>
          <a:endParaRPr lang="ko-KR"/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F13E2-19FF-497F-ADFE-C339BABF586C}">
  <dimension ref="B3:J19"/>
  <sheetViews>
    <sheetView zoomScale="140" zoomScaleNormal="140" workbookViewId="0">
      <selection activeCell="B10" sqref="B10"/>
    </sheetView>
  </sheetViews>
  <sheetFormatPr defaultRowHeight="13.5" x14ac:dyDescent="0.3"/>
  <cols>
    <col min="1" max="1" width="1.625" style="2" customWidth="1"/>
    <col min="2" max="2" width="9.25" style="2" bestFit="1" customWidth="1"/>
    <col min="3" max="3" width="15.875" style="2" bestFit="1" customWidth="1"/>
    <col min="4" max="4" width="9" style="2"/>
    <col min="5" max="5" width="11.625" style="2" bestFit="1" customWidth="1"/>
    <col min="6" max="7" width="9" style="2"/>
    <col min="8" max="8" width="13.75" style="2" bestFit="1" customWidth="1"/>
    <col min="9" max="9" width="9" style="2"/>
    <col min="10" max="10" width="11.625" style="2" bestFit="1" customWidth="1"/>
    <col min="11" max="11" width="9" style="2"/>
    <col min="12" max="12" width="13.5" style="2" customWidth="1"/>
    <col min="13" max="13" width="4.5" style="2" customWidth="1"/>
    <col min="14" max="16384" width="9" style="2"/>
  </cols>
  <sheetData>
    <row r="3" spans="2:10" ht="14.25" thickBot="1" x14ac:dyDescent="0.35"/>
    <row r="4" spans="2:10" ht="27.75" thickBot="1" x14ac:dyDescent="0.35">
      <c r="B4" s="10" t="s">
        <v>0</v>
      </c>
      <c r="C4" s="11" t="s">
        <v>10</v>
      </c>
      <c r="D4" s="11" t="s">
        <v>20</v>
      </c>
      <c r="E4" s="11" t="s">
        <v>24</v>
      </c>
      <c r="F4" s="11" t="s">
        <v>29</v>
      </c>
      <c r="G4" s="12" t="s">
        <v>30</v>
      </c>
      <c r="H4" s="11" t="s">
        <v>31</v>
      </c>
      <c r="I4" s="11" t="s">
        <v>32</v>
      </c>
      <c r="J4" s="13" t="s">
        <v>33</v>
      </c>
    </row>
    <row r="5" spans="2:10" x14ac:dyDescent="0.3">
      <c r="B5" s="26" t="s">
        <v>1</v>
      </c>
      <c r="C5" s="27" t="s">
        <v>12</v>
      </c>
      <c r="D5" s="27" t="s">
        <v>21</v>
      </c>
      <c r="E5" s="27" t="s">
        <v>25</v>
      </c>
      <c r="F5" s="30">
        <v>18</v>
      </c>
      <c r="G5" s="30">
        <v>652</v>
      </c>
      <c r="H5" s="31">
        <v>2260000</v>
      </c>
      <c r="I5" s="27" t="str">
        <f>_xlfn.RANK.EQ($G5,$G$5:$G$12)&amp;"위"</f>
        <v>1위</v>
      </c>
      <c r="J5" s="28" t="str">
        <f>CHOOSE(MID($B5,4,1),"1등급","2등급","3등급")</f>
        <v>1등급</v>
      </c>
    </row>
    <row r="6" spans="2:10" x14ac:dyDescent="0.3">
      <c r="B6" s="15" t="s">
        <v>2</v>
      </c>
      <c r="C6" s="8" t="s">
        <v>13</v>
      </c>
      <c r="D6" s="8" t="s">
        <v>22</v>
      </c>
      <c r="E6" s="8" t="s">
        <v>26</v>
      </c>
      <c r="F6" s="32">
        <v>7</v>
      </c>
      <c r="G6" s="32">
        <v>517</v>
      </c>
      <c r="H6" s="33">
        <v>1100000</v>
      </c>
      <c r="I6" s="8" t="str">
        <f t="shared" ref="I6:I12" si="0">_xlfn.RANK.EQ($G6,$G$5:$G$12)&amp;"위"</f>
        <v>3위</v>
      </c>
      <c r="J6" s="16" t="str">
        <f t="shared" ref="J6:J12" si="1">CHOOSE(MID($B6,4,1),"1등급","2등급","3등급")</f>
        <v>2등급</v>
      </c>
    </row>
    <row r="7" spans="2:10" x14ac:dyDescent="0.3">
      <c r="B7" s="15" t="s">
        <v>46</v>
      </c>
      <c r="C7" s="8" t="s">
        <v>14</v>
      </c>
      <c r="D7" s="8" t="s">
        <v>23</v>
      </c>
      <c r="E7" s="8" t="s">
        <v>27</v>
      </c>
      <c r="F7" s="32">
        <v>23</v>
      </c>
      <c r="G7" s="32">
        <v>257</v>
      </c>
      <c r="H7" s="33">
        <v>2340000</v>
      </c>
      <c r="I7" s="8" t="str">
        <f t="shared" si="0"/>
        <v>7위</v>
      </c>
      <c r="J7" s="16" t="str">
        <f t="shared" si="1"/>
        <v>1등급</v>
      </c>
    </row>
    <row r="8" spans="2:10" x14ac:dyDescent="0.3">
      <c r="B8" s="15" t="s">
        <v>3</v>
      </c>
      <c r="C8" s="8" t="s">
        <v>15</v>
      </c>
      <c r="D8" s="8" t="s">
        <v>21</v>
      </c>
      <c r="E8" s="8" t="s">
        <v>28</v>
      </c>
      <c r="F8" s="32">
        <v>21</v>
      </c>
      <c r="G8" s="32">
        <v>497</v>
      </c>
      <c r="H8" s="33">
        <v>764790</v>
      </c>
      <c r="I8" s="8" t="str">
        <f t="shared" si="0"/>
        <v>4위</v>
      </c>
      <c r="J8" s="16" t="str">
        <f t="shared" si="1"/>
        <v>3등급</v>
      </c>
    </row>
    <row r="9" spans="2:10" x14ac:dyDescent="0.3">
      <c r="B9" s="15" t="s">
        <v>4</v>
      </c>
      <c r="C9" s="8" t="s">
        <v>16</v>
      </c>
      <c r="D9" s="8" t="s">
        <v>23</v>
      </c>
      <c r="E9" s="8" t="s">
        <v>25</v>
      </c>
      <c r="F9" s="32">
        <v>15</v>
      </c>
      <c r="G9" s="32">
        <v>235</v>
      </c>
      <c r="H9" s="33">
        <v>1045000</v>
      </c>
      <c r="I9" s="8" t="str">
        <f t="shared" si="0"/>
        <v>8위</v>
      </c>
      <c r="J9" s="16" t="str">
        <f t="shared" si="1"/>
        <v>3등급</v>
      </c>
    </row>
    <row r="10" spans="2:10" x14ac:dyDescent="0.3">
      <c r="B10" s="15" t="s">
        <v>7</v>
      </c>
      <c r="C10" s="8" t="s">
        <v>17</v>
      </c>
      <c r="D10" s="8" t="s">
        <v>22</v>
      </c>
      <c r="E10" s="8" t="s">
        <v>25</v>
      </c>
      <c r="F10" s="32">
        <v>9</v>
      </c>
      <c r="G10" s="32">
        <v>569</v>
      </c>
      <c r="H10" s="33">
        <v>598000</v>
      </c>
      <c r="I10" s="8" t="str">
        <f t="shared" si="0"/>
        <v>2위</v>
      </c>
      <c r="J10" s="16" t="str">
        <f t="shared" si="1"/>
        <v>2등급</v>
      </c>
    </row>
    <row r="11" spans="2:10" x14ac:dyDescent="0.3">
      <c r="B11" s="15" t="s">
        <v>5</v>
      </c>
      <c r="C11" s="8" t="s">
        <v>18</v>
      </c>
      <c r="D11" s="8" t="s">
        <v>22</v>
      </c>
      <c r="E11" s="8" t="s">
        <v>26</v>
      </c>
      <c r="F11" s="32">
        <v>13</v>
      </c>
      <c r="G11" s="32">
        <v>270</v>
      </c>
      <c r="H11" s="33">
        <v>1450000</v>
      </c>
      <c r="I11" s="8" t="str">
        <f t="shared" si="0"/>
        <v>6위</v>
      </c>
      <c r="J11" s="16" t="str">
        <f t="shared" si="1"/>
        <v>1등급</v>
      </c>
    </row>
    <row r="12" spans="2:10" ht="14.25" thickBot="1" x14ac:dyDescent="0.35">
      <c r="B12" s="29" t="s">
        <v>6</v>
      </c>
      <c r="C12" s="19" t="s">
        <v>19</v>
      </c>
      <c r="D12" s="19" t="s">
        <v>21</v>
      </c>
      <c r="E12" s="19" t="s">
        <v>27</v>
      </c>
      <c r="F12" s="34">
        <v>15</v>
      </c>
      <c r="G12" s="34">
        <v>387</v>
      </c>
      <c r="H12" s="35">
        <v>1220000</v>
      </c>
      <c r="I12" s="19" t="str">
        <f t="shared" si="0"/>
        <v>5위</v>
      </c>
      <c r="J12" s="22" t="str">
        <f t="shared" si="1"/>
        <v>1등급</v>
      </c>
    </row>
    <row r="13" spans="2:10" x14ac:dyDescent="0.3">
      <c r="B13" s="23" t="s">
        <v>8</v>
      </c>
      <c r="C13" s="24"/>
      <c r="D13" s="24"/>
      <c r="E13" s="9">
        <f ca="1">SUMIF(D5:D12,"벽걸이형",D5)</f>
        <v>0</v>
      </c>
      <c r="F13" s="25"/>
      <c r="G13" s="24" t="s">
        <v>34</v>
      </c>
      <c r="H13" s="24"/>
      <c r="I13" s="24"/>
      <c r="J13" s="14">
        <f>DSUM(D4:G12,4,D4:D5)</f>
        <v>1536</v>
      </c>
    </row>
    <row r="14" spans="2:10" ht="14.25" thickBot="1" x14ac:dyDescent="0.35">
      <c r="B14" s="17" t="s">
        <v>9</v>
      </c>
      <c r="C14" s="18"/>
      <c r="D14" s="18"/>
      <c r="E14" s="19">
        <f>SUMPRODUCT(G5:G12,판매가격)</f>
        <v>4473177630</v>
      </c>
      <c r="F14" s="20"/>
      <c r="G14" s="21" t="s">
        <v>10</v>
      </c>
      <c r="H14" s="19" t="s">
        <v>11</v>
      </c>
      <c r="I14" s="21" t="s">
        <v>35</v>
      </c>
      <c r="J14" s="22">
        <f>VLOOKUP(H14,C4:H12,5,0)*VLOOKUP(H14,C4:H12,6,0)</f>
        <v>1473520000</v>
      </c>
    </row>
    <row r="18" ht="16.5" customHeight="1" x14ac:dyDescent="0.3"/>
    <row r="19" ht="19.5" customHeight="1" x14ac:dyDescent="0.3"/>
  </sheetData>
  <mergeCells count="4">
    <mergeCell ref="B13:D13"/>
    <mergeCell ref="B14:D14"/>
    <mergeCell ref="F13:F14"/>
    <mergeCell ref="G13:I13"/>
  </mergeCells>
  <phoneticPr fontId="1" type="noConversion"/>
  <conditionalFormatting sqref="F5:F12">
    <cfRule type="expression" dxfId="2" priority="1">
      <formula>"&gt;10"</formula>
    </cfRule>
  </conditionalFormatting>
  <dataValidations count="1">
    <dataValidation type="list" allowBlank="1" showInputMessage="1" showErrorMessage="1" sqref="H14" xr:uid="{50DADD04-8406-4245-A0F8-7DC6FA7EA90E}">
      <formula1>$C$5:$C$12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6C884-83A6-40A3-8AA5-7053106B31AE}">
  <dimension ref="B2:H24"/>
  <sheetViews>
    <sheetView topLeftCell="A12" zoomScale="140" zoomScaleNormal="140" workbookViewId="0">
      <selection activeCell="B22" sqref="B22"/>
    </sheetView>
  </sheetViews>
  <sheetFormatPr defaultRowHeight="13.5" x14ac:dyDescent="0.3"/>
  <cols>
    <col min="1" max="1" width="1.625" style="1" customWidth="1"/>
    <col min="2" max="2" width="9.25" style="1" bestFit="1" customWidth="1"/>
    <col min="3" max="3" width="15.875" style="1" bestFit="1" customWidth="1"/>
    <col min="4" max="4" width="9" style="1"/>
    <col min="5" max="5" width="11.75" style="1" bestFit="1" customWidth="1"/>
    <col min="6" max="7" width="9" style="1"/>
    <col min="8" max="8" width="13.75" style="1" bestFit="1" customWidth="1"/>
    <col min="9" max="16384" width="9" style="1"/>
  </cols>
  <sheetData>
    <row r="2" spans="2:8" ht="27" x14ac:dyDescent="0.3">
      <c r="B2" s="3" t="s">
        <v>0</v>
      </c>
      <c r="C2" s="3" t="s">
        <v>10</v>
      </c>
      <c r="D2" s="3" t="s">
        <v>20</v>
      </c>
      <c r="E2" s="3" t="s">
        <v>24</v>
      </c>
      <c r="F2" s="3" t="s">
        <v>29</v>
      </c>
      <c r="G2" s="4" t="s">
        <v>30</v>
      </c>
      <c r="H2" s="3" t="s">
        <v>31</v>
      </c>
    </row>
    <row r="3" spans="2:8" x14ac:dyDescent="0.3">
      <c r="B3" s="2" t="s">
        <v>1</v>
      </c>
      <c r="C3" s="2" t="s">
        <v>12</v>
      </c>
      <c r="D3" s="2" t="s">
        <v>21</v>
      </c>
      <c r="E3" s="2" t="s">
        <v>25</v>
      </c>
      <c r="F3" s="2">
        <v>18</v>
      </c>
      <c r="G3" s="2">
        <v>661.00000000000011</v>
      </c>
      <c r="H3" s="5">
        <v>2260000</v>
      </c>
    </row>
    <row r="4" spans="2:8" x14ac:dyDescent="0.3">
      <c r="B4" s="2" t="s">
        <v>2</v>
      </c>
      <c r="C4" s="2" t="s">
        <v>13</v>
      </c>
      <c r="D4" s="2" t="s">
        <v>22</v>
      </c>
      <c r="E4" s="2" t="s">
        <v>26</v>
      </c>
      <c r="F4" s="2">
        <v>7</v>
      </c>
      <c r="G4" s="2">
        <v>517</v>
      </c>
      <c r="H4" s="5">
        <v>1100000</v>
      </c>
    </row>
    <row r="5" spans="2:8" x14ac:dyDescent="0.3">
      <c r="B5" s="2" t="s">
        <v>46</v>
      </c>
      <c r="C5" s="2" t="s">
        <v>14</v>
      </c>
      <c r="D5" s="2" t="s">
        <v>23</v>
      </c>
      <c r="E5" s="2" t="s">
        <v>27</v>
      </c>
      <c r="F5" s="2">
        <v>23</v>
      </c>
      <c r="G5" s="2">
        <v>257</v>
      </c>
      <c r="H5" s="5">
        <v>2340000</v>
      </c>
    </row>
    <row r="6" spans="2:8" x14ac:dyDescent="0.3">
      <c r="B6" s="2" t="s">
        <v>3</v>
      </c>
      <c r="C6" s="2" t="s">
        <v>15</v>
      </c>
      <c r="D6" s="2" t="s">
        <v>21</v>
      </c>
      <c r="E6" s="2" t="s">
        <v>28</v>
      </c>
      <c r="F6" s="2">
        <v>21</v>
      </c>
      <c r="G6" s="2">
        <v>497</v>
      </c>
      <c r="H6" s="5">
        <v>764790</v>
      </c>
    </row>
    <row r="7" spans="2:8" x14ac:dyDescent="0.3">
      <c r="B7" s="2" t="s">
        <v>4</v>
      </c>
      <c r="C7" s="2" t="s">
        <v>16</v>
      </c>
      <c r="D7" s="2" t="s">
        <v>23</v>
      </c>
      <c r="E7" s="2" t="s">
        <v>25</v>
      </c>
      <c r="F7" s="2">
        <v>15</v>
      </c>
      <c r="G7" s="2">
        <v>235</v>
      </c>
      <c r="H7" s="5">
        <v>1045000</v>
      </c>
    </row>
    <row r="8" spans="2:8" x14ac:dyDescent="0.3">
      <c r="B8" s="2" t="s">
        <v>7</v>
      </c>
      <c r="C8" s="2" t="s">
        <v>17</v>
      </c>
      <c r="D8" s="2" t="s">
        <v>22</v>
      </c>
      <c r="E8" s="2" t="s">
        <v>25</v>
      </c>
      <c r="F8" s="2">
        <v>9</v>
      </c>
      <c r="G8" s="2">
        <v>569</v>
      </c>
      <c r="H8" s="5">
        <v>598000</v>
      </c>
    </row>
    <row r="9" spans="2:8" x14ac:dyDescent="0.3">
      <c r="B9" s="2" t="s">
        <v>5</v>
      </c>
      <c r="C9" s="2" t="s">
        <v>18</v>
      </c>
      <c r="D9" s="2" t="s">
        <v>22</v>
      </c>
      <c r="E9" s="2" t="s">
        <v>26</v>
      </c>
      <c r="F9" s="2">
        <v>13</v>
      </c>
      <c r="G9" s="2">
        <v>270</v>
      </c>
      <c r="H9" s="5">
        <v>1450000</v>
      </c>
    </row>
    <row r="10" spans="2:8" x14ac:dyDescent="0.3">
      <c r="B10" s="2" t="s">
        <v>6</v>
      </c>
      <c r="C10" s="2" t="s">
        <v>19</v>
      </c>
      <c r="D10" s="2" t="s">
        <v>21</v>
      </c>
      <c r="E10" s="2" t="s">
        <v>27</v>
      </c>
      <c r="F10" s="2">
        <v>15</v>
      </c>
      <c r="G10" s="2">
        <v>387</v>
      </c>
      <c r="H10" s="5">
        <v>1220000</v>
      </c>
    </row>
    <row r="11" spans="2:8" x14ac:dyDescent="0.3">
      <c r="B11" s="7" t="s">
        <v>36</v>
      </c>
      <c r="C11" s="7"/>
      <c r="D11" s="7"/>
      <c r="E11" s="7"/>
      <c r="F11" s="7"/>
      <c r="G11" s="7"/>
      <c r="H11" s="1">
        <f>DAVERAGE(D2:G10,4,D2:D3)</f>
        <v>515</v>
      </c>
    </row>
    <row r="14" spans="2:8" x14ac:dyDescent="0.3">
      <c r="B14" s="3" t="s">
        <v>24</v>
      </c>
      <c r="C14" s="3" t="s">
        <v>31</v>
      </c>
    </row>
    <row r="15" spans="2:8" x14ac:dyDescent="0.3">
      <c r="B15" s="1" t="s">
        <v>27</v>
      </c>
    </row>
    <row r="16" spans="2:8" x14ac:dyDescent="0.3">
      <c r="C16" s="1" t="s">
        <v>37</v>
      </c>
    </row>
    <row r="18" spans="2:5" ht="27" x14ac:dyDescent="0.3">
      <c r="B18" s="3" t="s">
        <v>0</v>
      </c>
      <c r="C18" s="3" t="s">
        <v>10</v>
      </c>
      <c r="D18" s="4" t="s">
        <v>30</v>
      </c>
      <c r="E18" s="3" t="s">
        <v>31</v>
      </c>
    </row>
    <row r="19" spans="2:5" x14ac:dyDescent="0.3">
      <c r="B19" s="2" t="s">
        <v>1</v>
      </c>
      <c r="C19" s="2" t="s">
        <v>12</v>
      </c>
      <c r="D19" s="2">
        <v>661.00000000000011</v>
      </c>
      <c r="E19" s="5">
        <v>2260000</v>
      </c>
    </row>
    <row r="20" spans="2:5" x14ac:dyDescent="0.3">
      <c r="B20" s="2" t="s">
        <v>2</v>
      </c>
      <c r="C20" s="2" t="s">
        <v>13</v>
      </c>
      <c r="D20" s="2">
        <v>517</v>
      </c>
      <c r="E20" s="5">
        <v>1100000</v>
      </c>
    </row>
    <row r="21" spans="2:5" x14ac:dyDescent="0.3">
      <c r="B21" s="2" t="s">
        <v>46</v>
      </c>
      <c r="C21" s="2" t="s">
        <v>14</v>
      </c>
      <c r="D21" s="2">
        <v>257</v>
      </c>
      <c r="E21" s="5">
        <v>2340000</v>
      </c>
    </row>
    <row r="22" spans="2:5" x14ac:dyDescent="0.3">
      <c r="B22" s="2" t="s">
        <v>4</v>
      </c>
      <c r="C22" s="2" t="s">
        <v>16</v>
      </c>
      <c r="D22" s="2">
        <v>235</v>
      </c>
      <c r="E22" s="5">
        <v>1045000</v>
      </c>
    </row>
    <row r="23" spans="2:5" x14ac:dyDescent="0.3">
      <c r="B23" s="2" t="s">
        <v>5</v>
      </c>
      <c r="C23" s="2" t="s">
        <v>18</v>
      </c>
      <c r="D23" s="2">
        <v>270</v>
      </c>
      <c r="E23" s="5">
        <v>1450000</v>
      </c>
    </row>
    <row r="24" spans="2:5" x14ac:dyDescent="0.3">
      <c r="B24" s="2" t="s">
        <v>6</v>
      </c>
      <c r="C24" s="2" t="s">
        <v>19</v>
      </c>
      <c r="D24" s="2">
        <v>387</v>
      </c>
      <c r="E24" s="5">
        <v>1220000</v>
      </c>
    </row>
  </sheetData>
  <mergeCells count="1">
    <mergeCell ref="B11:G11"/>
  </mergeCells>
  <phoneticPr fontId="1" type="noConversion"/>
  <conditionalFormatting sqref="F3:F10">
    <cfRule type="expression" dxfId="1" priority="1">
      <formula>"&gt;10"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75A68-1BFB-4CA0-B221-911F1293900B}">
  <dimension ref="B2:H18"/>
  <sheetViews>
    <sheetView zoomScale="140" zoomScaleNormal="140" workbookViewId="0">
      <selection activeCell="B4" sqref="B4"/>
    </sheetView>
  </sheetViews>
  <sheetFormatPr defaultRowHeight="13.5" x14ac:dyDescent="0.3"/>
  <cols>
    <col min="1" max="1" width="1.625" style="1" customWidth="1"/>
    <col min="2" max="2" width="9.25" style="1" bestFit="1" customWidth="1"/>
    <col min="3" max="3" width="15.875" style="1" bestFit="1" customWidth="1"/>
    <col min="4" max="4" width="15" style="1" bestFit="1" customWidth="1"/>
    <col min="5" max="7" width="9" style="1"/>
    <col min="8" max="8" width="13.75" style="1" bestFit="1" customWidth="1"/>
    <col min="9" max="16384" width="9" style="1"/>
  </cols>
  <sheetData>
    <row r="2" spans="2:8" ht="27" x14ac:dyDescent="0.3">
      <c r="B2" s="3" t="s">
        <v>0</v>
      </c>
      <c r="C2" s="3" t="s">
        <v>10</v>
      </c>
      <c r="D2" s="3" t="s">
        <v>20</v>
      </c>
      <c r="E2" s="3" t="s">
        <v>24</v>
      </c>
      <c r="F2" s="3" t="s">
        <v>29</v>
      </c>
      <c r="G2" s="4" t="s">
        <v>30</v>
      </c>
      <c r="H2" s="3" t="s">
        <v>31</v>
      </c>
    </row>
    <row r="3" spans="2:8" x14ac:dyDescent="0.3">
      <c r="B3" s="2" t="s">
        <v>46</v>
      </c>
      <c r="C3" s="2" t="s">
        <v>14</v>
      </c>
      <c r="D3" s="2" t="s">
        <v>23</v>
      </c>
      <c r="E3" s="2" t="s">
        <v>27</v>
      </c>
      <c r="F3" s="2">
        <v>23</v>
      </c>
      <c r="G3" s="2">
        <v>257</v>
      </c>
      <c r="H3" s="5">
        <v>2340000</v>
      </c>
    </row>
    <row r="4" spans="2:8" x14ac:dyDescent="0.3">
      <c r="B4" s="2" t="s">
        <v>4</v>
      </c>
      <c r="C4" s="2" t="s">
        <v>16</v>
      </c>
      <c r="D4" s="2" t="s">
        <v>23</v>
      </c>
      <c r="E4" s="2" t="s">
        <v>25</v>
      </c>
      <c r="F4" s="2">
        <v>15</v>
      </c>
      <c r="G4" s="2">
        <v>235</v>
      </c>
      <c r="H4" s="5">
        <v>1045000</v>
      </c>
    </row>
    <row r="5" spans="2:8" x14ac:dyDescent="0.3">
      <c r="B5" s="2"/>
      <c r="C5" s="2"/>
      <c r="D5" s="6" t="s">
        <v>42</v>
      </c>
      <c r="E5" s="2"/>
      <c r="F5" s="2"/>
      <c r="G5" s="2">
        <f>SUBTOTAL(1,G3:G4)</f>
        <v>246</v>
      </c>
      <c r="H5" s="5"/>
    </row>
    <row r="6" spans="2:8" x14ac:dyDescent="0.3">
      <c r="B6" s="2"/>
      <c r="C6" s="2">
        <f>SUBTOTAL(3,C3:C4)</f>
        <v>2</v>
      </c>
      <c r="D6" s="6" t="s">
        <v>39</v>
      </c>
      <c r="E6" s="2"/>
      <c r="F6" s="2"/>
      <c r="G6" s="2"/>
      <c r="H6" s="5"/>
    </row>
    <row r="7" spans="2:8" x14ac:dyDescent="0.3">
      <c r="B7" s="2" t="s">
        <v>1</v>
      </c>
      <c r="C7" s="2" t="s">
        <v>12</v>
      </c>
      <c r="D7" s="2" t="s">
        <v>21</v>
      </c>
      <c r="E7" s="2" t="s">
        <v>25</v>
      </c>
      <c r="F7" s="2">
        <v>18</v>
      </c>
      <c r="G7" s="2">
        <v>652</v>
      </c>
      <c r="H7" s="5">
        <v>2260000</v>
      </c>
    </row>
    <row r="8" spans="2:8" x14ac:dyDescent="0.3">
      <c r="B8" s="2" t="s">
        <v>3</v>
      </c>
      <c r="C8" s="2" t="s">
        <v>15</v>
      </c>
      <c r="D8" s="2" t="s">
        <v>21</v>
      </c>
      <c r="E8" s="2" t="s">
        <v>28</v>
      </c>
      <c r="F8" s="2">
        <v>21</v>
      </c>
      <c r="G8" s="2">
        <v>497</v>
      </c>
      <c r="H8" s="5">
        <v>764790</v>
      </c>
    </row>
    <row r="9" spans="2:8" x14ac:dyDescent="0.3">
      <c r="B9" s="2" t="s">
        <v>6</v>
      </c>
      <c r="C9" s="2" t="s">
        <v>19</v>
      </c>
      <c r="D9" s="2" t="s">
        <v>21</v>
      </c>
      <c r="E9" s="2" t="s">
        <v>27</v>
      </c>
      <c r="F9" s="2">
        <v>15</v>
      </c>
      <c r="G9" s="2">
        <v>387</v>
      </c>
      <c r="H9" s="5">
        <v>1220000</v>
      </c>
    </row>
    <row r="10" spans="2:8" x14ac:dyDescent="0.3">
      <c r="B10" s="2"/>
      <c r="C10" s="2"/>
      <c r="D10" s="6" t="s">
        <v>43</v>
      </c>
      <c r="E10" s="2"/>
      <c r="F10" s="2"/>
      <c r="G10" s="2">
        <f>SUBTOTAL(1,G7:G9)</f>
        <v>512</v>
      </c>
      <c r="H10" s="5"/>
    </row>
    <row r="11" spans="2:8" x14ac:dyDescent="0.3">
      <c r="B11" s="2"/>
      <c r="C11" s="2">
        <f>SUBTOTAL(3,C7:C9)</f>
        <v>3</v>
      </c>
      <c r="D11" s="6" t="s">
        <v>40</v>
      </c>
      <c r="E11" s="2"/>
      <c r="F11" s="2"/>
      <c r="G11" s="2"/>
      <c r="H11" s="5"/>
    </row>
    <row r="12" spans="2:8" x14ac:dyDescent="0.3">
      <c r="B12" s="2" t="s">
        <v>2</v>
      </c>
      <c r="C12" s="2" t="s">
        <v>13</v>
      </c>
      <c r="D12" s="2" t="s">
        <v>22</v>
      </c>
      <c r="E12" s="2" t="s">
        <v>26</v>
      </c>
      <c r="F12" s="2">
        <v>7</v>
      </c>
      <c r="G12" s="2">
        <v>517</v>
      </c>
      <c r="H12" s="5">
        <v>1100000</v>
      </c>
    </row>
    <row r="13" spans="2:8" x14ac:dyDescent="0.3">
      <c r="B13" s="2" t="s">
        <v>7</v>
      </c>
      <c r="C13" s="2" t="s">
        <v>17</v>
      </c>
      <c r="D13" s="2" t="s">
        <v>22</v>
      </c>
      <c r="E13" s="2" t="s">
        <v>25</v>
      </c>
      <c r="F13" s="2">
        <v>9</v>
      </c>
      <c r="G13" s="2">
        <v>569</v>
      </c>
      <c r="H13" s="5">
        <v>598000</v>
      </c>
    </row>
    <row r="14" spans="2:8" x14ac:dyDescent="0.3">
      <c r="B14" s="2" t="s">
        <v>5</v>
      </c>
      <c r="C14" s="2" t="s">
        <v>18</v>
      </c>
      <c r="D14" s="2" t="s">
        <v>22</v>
      </c>
      <c r="E14" s="2" t="s">
        <v>26</v>
      </c>
      <c r="F14" s="2">
        <v>13</v>
      </c>
      <c r="G14" s="2">
        <v>270</v>
      </c>
      <c r="H14" s="5">
        <v>1450000</v>
      </c>
    </row>
    <row r="15" spans="2:8" x14ac:dyDescent="0.3">
      <c r="B15" s="2"/>
      <c r="C15" s="2"/>
      <c r="D15" s="6" t="s">
        <v>44</v>
      </c>
      <c r="E15" s="2"/>
      <c r="F15" s="2"/>
      <c r="G15" s="2">
        <f>SUBTOTAL(1,G12:G14)</f>
        <v>452</v>
      </c>
      <c r="H15" s="5"/>
    </row>
    <row r="16" spans="2:8" x14ac:dyDescent="0.3">
      <c r="B16" s="2"/>
      <c r="C16" s="2">
        <f>SUBTOTAL(3,C12:C14)</f>
        <v>3</v>
      </c>
      <c r="D16" s="6" t="s">
        <v>41</v>
      </c>
      <c r="E16" s="2"/>
      <c r="F16" s="2"/>
      <c r="G16" s="2"/>
      <c r="H16" s="5"/>
    </row>
    <row r="17" spans="2:8" x14ac:dyDescent="0.3">
      <c r="B17" s="2"/>
      <c r="C17" s="2"/>
      <c r="D17" s="6" t="s">
        <v>45</v>
      </c>
      <c r="E17" s="2"/>
      <c r="F17" s="2"/>
      <c r="G17" s="2">
        <f>SUBTOTAL(1,G3:G14)</f>
        <v>423</v>
      </c>
      <c r="H17" s="5"/>
    </row>
    <row r="18" spans="2:8" x14ac:dyDescent="0.3">
      <c r="B18" s="2"/>
      <c r="C18" s="2">
        <f>SUBTOTAL(3,C3:C14)</f>
        <v>8</v>
      </c>
      <c r="D18" s="6" t="s">
        <v>38</v>
      </c>
      <c r="E18" s="2"/>
      <c r="F18" s="2"/>
      <c r="G18" s="2"/>
      <c r="H18" s="5"/>
    </row>
  </sheetData>
  <sortState xmlns:xlrd2="http://schemas.microsoft.com/office/spreadsheetml/2017/richdata2" ref="B3:H14">
    <sortCondition descending="1" ref="D3:D14"/>
  </sortState>
  <phoneticPr fontId="1" type="noConversion"/>
  <conditionalFormatting sqref="F3:F18">
    <cfRule type="expression" dxfId="0" priority="1">
      <formula>"&gt;10"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판매가격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한솔 조</dc:creator>
  <cp:lastModifiedBy>한솔 조</cp:lastModifiedBy>
  <dcterms:created xsi:type="dcterms:W3CDTF">2024-06-27T14:14:14Z</dcterms:created>
  <dcterms:modified xsi:type="dcterms:W3CDTF">2024-06-28T15:30:18Z</dcterms:modified>
</cp:coreProperties>
</file>