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hinh\OneDrive\바탕 화면\"/>
    </mc:Choice>
  </mc:AlternateContent>
  <xr:revisionPtr revIDLastSave="0" documentId="13_ncr:1_{F89C6BEA-208C-4B1F-89CC-07E00D887665}" xr6:coauthVersionLast="47" xr6:coauthVersionMax="47" xr10:uidLastSave="{00000000-0000-0000-0000-000000000000}"/>
  <bookViews>
    <workbookView xWindow="-120" yWindow="-120" windowWidth="20730" windowHeight="11040" activeTab="3" xr2:uid="{FB1BFB6A-9CCE-493C-B9AF-DAC04EA23318}"/>
  </bookViews>
  <sheets>
    <sheet name="제1작업" sheetId="3" r:id="rId1"/>
    <sheet name="제2작업" sheetId="2" r:id="rId2"/>
    <sheet name="제3작업" sheetId="1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격">제1작업!$H$5:$H$12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E14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<sst xmlns="http://schemas.openxmlformats.org/spreadsheetml/2006/main" count="135" uniqueCount="50">
  <si>
    <t>코드</t>
    <phoneticPr fontId="1" type="noConversion"/>
  </si>
  <si>
    <t>제품명</t>
    <phoneticPr fontId="1" type="noConversion"/>
  </si>
  <si>
    <t>제조사</t>
    <phoneticPr fontId="1" type="noConversion"/>
  </si>
  <si>
    <t>구분</t>
  </si>
  <si>
    <t>구분</t>
    <phoneticPr fontId="1" type="noConversion"/>
  </si>
  <si>
    <t>규격
(ml/캅셀/g)</t>
    <phoneticPr fontId="1" type="noConversion"/>
  </si>
  <si>
    <t>평균가격
(원)</t>
    <phoneticPr fontId="1" type="noConversion"/>
  </si>
  <si>
    <t>최저가격</t>
  </si>
  <si>
    <t>최저가격</t>
    <phoneticPr fontId="1" type="noConversion"/>
  </si>
  <si>
    <t>순위</t>
    <phoneticPr fontId="1" type="noConversion"/>
  </si>
  <si>
    <t>제품이력</t>
    <phoneticPr fontId="1" type="noConversion"/>
  </si>
  <si>
    <t>DH1897</t>
    <phoneticPr fontId="1" type="noConversion"/>
  </si>
  <si>
    <t>HY1955</t>
    <phoneticPr fontId="1" type="noConversion"/>
  </si>
  <si>
    <t>DA1956</t>
    <phoneticPr fontId="1" type="noConversion"/>
  </si>
  <si>
    <t>DG1985</t>
    <phoneticPr fontId="1" type="noConversion"/>
  </si>
  <si>
    <t>GY1958</t>
    <phoneticPr fontId="1" type="noConversion"/>
  </si>
  <si>
    <t>SE1987</t>
    <phoneticPr fontId="1" type="noConversion"/>
  </si>
  <si>
    <t>HD1957</t>
    <phoneticPr fontId="1" type="noConversion"/>
  </si>
  <si>
    <t>DH1980</t>
    <phoneticPr fontId="1" type="noConversion"/>
  </si>
  <si>
    <t>위생천</t>
    <phoneticPr fontId="1" type="noConversion"/>
  </si>
  <si>
    <t>챔프</t>
    <phoneticPr fontId="1" type="noConversion"/>
  </si>
  <si>
    <t>판피린큐</t>
    <phoneticPr fontId="1" type="noConversion"/>
  </si>
  <si>
    <t>애시논액</t>
    <phoneticPr fontId="1" type="noConversion"/>
  </si>
  <si>
    <t>포타디연고</t>
    <phoneticPr fontId="1" type="noConversion"/>
  </si>
  <si>
    <t>부루펜시럽</t>
    <phoneticPr fontId="1" type="noConversion"/>
  </si>
  <si>
    <t>생록천</t>
    <phoneticPr fontId="1" type="noConversion"/>
  </si>
  <si>
    <t>후시딘</t>
    <phoneticPr fontId="1" type="noConversion"/>
  </si>
  <si>
    <t>광동제약</t>
    <phoneticPr fontId="1" type="noConversion"/>
  </si>
  <si>
    <t>동아제약</t>
    <phoneticPr fontId="1" type="noConversion"/>
  </si>
  <si>
    <t>삼일제약</t>
    <phoneticPr fontId="1" type="noConversion"/>
  </si>
  <si>
    <t>동화약품</t>
    <phoneticPr fontId="1" type="noConversion"/>
  </si>
  <si>
    <t>소화제</t>
  </si>
  <si>
    <t>소화제</t>
    <phoneticPr fontId="1" type="noConversion"/>
  </si>
  <si>
    <t>해열진통제</t>
  </si>
  <si>
    <t>해열진통제</t>
    <phoneticPr fontId="1" type="noConversion"/>
  </si>
  <si>
    <t>외용연고제</t>
  </si>
  <si>
    <t>외용연고제</t>
    <phoneticPr fontId="1" type="noConversion"/>
  </si>
  <si>
    <t>생록천 제품의 제조사</t>
    <phoneticPr fontId="1" type="noConversion"/>
  </si>
  <si>
    <t>소화제 최저가격의 평균</t>
    <phoneticPr fontId="1" type="noConversion"/>
  </si>
  <si>
    <t>최저가격의 중간값</t>
    <phoneticPr fontId="1" type="noConversion"/>
  </si>
  <si>
    <t>&lt;&gt;소화제</t>
    <phoneticPr fontId="1" type="noConversion"/>
  </si>
  <si>
    <t>&gt;=1000</t>
    <phoneticPr fontId="1" type="noConversion"/>
  </si>
  <si>
    <t>총합계</t>
  </si>
  <si>
    <t>개수 : 제품명</t>
  </si>
  <si>
    <t>1-1000</t>
  </si>
  <si>
    <t>1001-2000</t>
  </si>
  <si>
    <t>3001-4000</t>
  </si>
  <si>
    <t>4001-5000</t>
  </si>
  <si>
    <t>***</t>
  </si>
  <si>
    <t>최소값 : 평균가격(원)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</si>
</sst>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176" fontId="2" fillId="0" borderId="31" xfId="0" applyNumberFormat="1" applyFont="1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</cellXfs>
  <cellStyles count="1">
    <cellStyle name="표준" xfId="0" builtinId="0"/>
  </cellStyles>
  <dxfs count="13"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latin typeface="굴림" panose="020B0600000101010101" pitchFamily="50" charset="-127"/>
                <a:ea typeface="굴림" panose="020B0600000101010101" pitchFamily="50" charset="-127"/>
              </a:rPr>
              <a:t>소화제 및 해열진통제 가격 현황</a:t>
            </a:r>
            <a:endParaRPr lang="ko-KR" sz="2000" b="1"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최저가격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(제1작업!$C$5,제1작업!$C$6,제1작업!$C$7,제1작업!$C$8,제1작업!$C$10,제1작업!$C$11)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(제1작업!$H$5,제1작업!$H$6,제1작업!$H$7,제1작업!$H$8,제1작업!$H$10,제1작업!$H$11)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D-4898-9F0E-8CB15BF1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522225455"/>
        <c:axId val="1522223055"/>
      </c:barChart>
      <c:lineChart>
        <c:grouping val="standard"/>
        <c:varyColors val="0"/>
        <c:ser>
          <c:idx val="0"/>
          <c:order val="0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AD-4898-9F0E-8CB15BF1E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(제1작업!$C$5,제1작업!$C$6,제1작업!$C$7,제1작업!$C$8,제1작업!$C$10,제1작업!$C$11)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(제1작업!$G$5,제1작업!$G$6,제1작업!$G$7,제1작업!$G$8,제1작업!$G$10,제1작업!$G$11)</c:f>
              <c:numCache>
                <c:formatCode>#,##0</c:formatCode>
                <c:ptCount val="6"/>
                <c:pt idx="0" formatCode="General">
                  <c:v>580</c:v>
                </c:pt>
                <c:pt idx="1">
                  <c:v>2000</c:v>
                </c:pt>
                <c:pt idx="2" formatCode="General">
                  <c:v>400</c:v>
                </c:pt>
                <c:pt idx="3">
                  <c:v>4800</c:v>
                </c:pt>
                <c:pt idx="4">
                  <c:v>4300</c:v>
                </c:pt>
                <c:pt idx="5" formatCode="General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D-4898-9F0E-8CB15BF1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52575"/>
        <c:axId val="1521750191"/>
      </c:lineChart>
      <c:catAx>
        <c:axId val="152222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22223055"/>
        <c:crosses val="autoZero"/>
        <c:auto val="1"/>
        <c:lblAlgn val="ctr"/>
        <c:lblOffset val="100"/>
        <c:noMultiLvlLbl val="0"/>
      </c:catAx>
      <c:valAx>
        <c:axId val="152222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22225455"/>
        <c:crosses val="autoZero"/>
        <c:crossBetween val="between"/>
      </c:valAx>
      <c:valAx>
        <c:axId val="15217501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72052575"/>
        <c:crosses val="max"/>
        <c:crossBetween val="between"/>
        <c:majorUnit val="1500"/>
      </c:valAx>
      <c:catAx>
        <c:axId val="147205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1750191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868705-8799-4825-BE7D-C5B5EC6AC57B}">
  <sheetPr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6</xdr:col>
      <xdr:colOff>428625</xdr:colOff>
      <xdr:row>2</xdr:row>
      <xdr:rowOff>133350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29258ABA-3A00-277B-1F2F-288E215DB9AE}"/>
            </a:ext>
          </a:extLst>
        </xdr:cNvPr>
        <xdr:cNvSpPr/>
      </xdr:nvSpPr>
      <xdr:spPr>
        <a:xfrm>
          <a:off x="123825" y="171450"/>
          <a:ext cx="4162425" cy="571500"/>
        </a:xfrm>
        <a:prstGeom prst="homePlate">
          <a:avLst/>
        </a:prstGeom>
        <a:solidFill>
          <a:srgbClr val="FFFF00"/>
        </a:solidFill>
        <a:ln w="12700"/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  <xdr:twoCellAnchor editAs="oneCell">
    <xdr:from>
      <xdr:col>6</xdr:col>
      <xdr:colOff>552450</xdr:colOff>
      <xdr:row>0</xdr:row>
      <xdr:rowOff>114300</xdr:rowOff>
    </xdr:from>
    <xdr:to>
      <xdr:col>9</xdr:col>
      <xdr:colOff>733424</xdr:colOff>
      <xdr:row>2</xdr:row>
      <xdr:rowOff>209550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576B6FA-36D0-887D-3D88-7E4C933B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14300"/>
          <a:ext cx="241934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781F3C7-0AD7-8A34-3EDC-4069577813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0.24126</cdr:x>
      <cdr:y>0.18993</cdr:y>
    </cdr:from>
    <cdr:to>
      <cdr:x>0.48253</cdr:x>
      <cdr:y>0.28604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67060CB6-76DC-2175-BF0E-1394AF6D7FB5}"/>
            </a:ext>
          </a:extLst>
        </cdr:cNvPr>
        <cdr:cNvSpPr/>
      </cdr:nvSpPr>
      <cdr:spPr>
        <a:xfrm xmlns:a="http://schemas.openxmlformats.org/drawingml/2006/main">
          <a:off x="2092615" y="1197841"/>
          <a:ext cx="2092612" cy="606136"/>
        </a:xfrm>
        <a:prstGeom xmlns:a="http://schemas.openxmlformats.org/drawingml/2006/main" prst="ribbon2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1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평균가격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은솔" refreshedDate="46008.004308217591" createdVersion="8" refreshedVersion="8" minRefreshableVersion="3" recordCount="8" xr:uid="{B1F2867F-F081-49C3-AA69-93D8B7E0A043}">
  <cacheSource type="worksheet">
    <worksheetSource ref="B4:J12" sheet="제1작업"/>
  </cacheSource>
  <cacheFields count="9">
    <cacheField name="코드" numFmtId="0">
      <sharedItems/>
    </cacheField>
    <cacheField name="제품명" numFmtId="0">
      <sharedItems/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0">
      <sharedItems containsSemiMixedTypes="0" containsString="0" containsNumber="1" containsInteger="1" minValue="10" maxValue="90"/>
    </cacheField>
    <cacheField name="평균가격_x000a_(원)" numFmtId="0">
      <sharedItems containsSemiMixedTypes="0" containsString="0" containsNumber="1" containsInteger="1" minValue="400" maxValue="5200"/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  <cacheField name="순위" numFmtId="0">
      <sharedItems containsMixedTypes="1" containsNumber="1" containsInteger="1" minValue="1" maxValue="3"/>
    </cacheField>
    <cacheField name="제품이력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DH1897"/>
    <s v="위생천"/>
    <s v="광동제약"/>
    <x v="0"/>
    <n v="75"/>
    <n v="580"/>
    <x v="0"/>
    <s v=" "/>
    <s v="126년"/>
  </r>
  <r>
    <s v="HY1955"/>
    <s v="챔프"/>
    <s v="동아제약"/>
    <x v="1"/>
    <n v="10"/>
    <n v="2000"/>
    <x v="1"/>
    <s v=" "/>
    <s v="68년"/>
  </r>
  <r>
    <s v="DA1956"/>
    <s v="판피린큐"/>
    <s v="동아제약"/>
    <x v="1"/>
    <n v="20"/>
    <n v="400"/>
    <x v="2"/>
    <s v=" "/>
    <s v="67년"/>
  </r>
  <r>
    <s v="DG1985"/>
    <s v="애시논액"/>
    <s v="동아제약"/>
    <x v="0"/>
    <n v="10"/>
    <n v="4800"/>
    <x v="3"/>
    <n v="2"/>
    <s v="38년"/>
  </r>
  <r>
    <s v="GY1958"/>
    <s v="포타디연고"/>
    <s v="삼일제약"/>
    <x v="2"/>
    <n v="75"/>
    <n v="500"/>
    <x v="4"/>
    <s v=" "/>
    <s v="65년"/>
  </r>
  <r>
    <s v="SE1987"/>
    <s v="부루펜시럽"/>
    <s v="삼일제약"/>
    <x v="1"/>
    <n v="90"/>
    <n v="4300"/>
    <x v="5"/>
    <n v="3"/>
    <s v="36년"/>
  </r>
  <r>
    <s v="HD1957"/>
    <s v="생록천"/>
    <s v="광동제약"/>
    <x v="0"/>
    <n v="75"/>
    <n v="500"/>
    <x v="6"/>
    <s v=" "/>
    <s v="66년"/>
  </r>
  <r>
    <s v="DH1980"/>
    <s v="후시딘"/>
    <s v="동화약품"/>
    <x v="2"/>
    <n v="10"/>
    <n v="5200"/>
    <x v="7"/>
    <n v="1"/>
    <s v="43년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0EE1E-756F-4B4D-8505-1E3A052D4506}" name="피벗 테이블1" cacheId="5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2:H9" firstHeaderRow="1" firstDataRow="3" firstDataCol="1"/>
  <pivotFields count="9">
    <pivotField showAll="0"/>
    <pivotField dataField="1" showAll="0"/>
    <pivotField showAll="0"/>
    <pivotField axis="axisCol" showAll="0" sortType="descending">
      <items count="4">
        <item x="1"/>
        <item x="2"/>
        <item x="0"/>
        <item t="default"/>
      </items>
    </pivotField>
    <pivotField showAll="0"/>
    <pivotField dataField="1" showAll="0"/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값 : 평균가격(원)" fld="5" subtotal="min" baseField="6" baseItem="1"/>
  </dataFields>
  <formats count="1">
    <format dxfId="1">
      <pivotArea collapsedLevelsAreSubtotals="1" fieldPosition="0">
        <references count="1">
          <reference field="6" count="4">
            <x v="1"/>
            <x v="2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EB4C9-3D2D-4491-9F34-34B8515A758A}" name="표1" displayName="표1" ref="B18:H21" totalsRowShown="0" headerRowDxfId="2" headerRowBorderDxfId="11" tableBorderDxfId="12" totalsRowBorderDxfId="10">
  <autoFilter ref="B18:H21" xr:uid="{81FEB4C9-3D2D-4491-9F34-34B8515A75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FECF968-A736-45F9-9FEC-E0638EB8973B}" name="코드" dataDxfId="9"/>
    <tableColumn id="2" xr3:uid="{798CED37-F73F-4BA3-95B7-BD3826D846F6}" name="제품명" dataDxfId="8"/>
    <tableColumn id="3" xr3:uid="{BDD1084D-2C5A-448A-9551-EA87AD99D122}" name="제조사" dataDxfId="7"/>
    <tableColumn id="4" xr3:uid="{F39C0464-46D0-401A-A186-4A380CBE4A03}" name="구분" dataDxfId="6"/>
    <tableColumn id="5" xr3:uid="{C0695E29-E18B-461F-9417-CEB0520327C5}" name="규격_x000a_(ml/캅셀/g)" dataDxfId="5"/>
    <tableColumn id="6" xr3:uid="{433B6BF5-4F47-4EFE-A427-574272E6D716}" name="평균가격_x000a_(원)" dataDxfId="4"/>
    <tableColumn id="7" xr3:uid="{D4C60546-58F5-4011-B9F9-802C8EFC90DA}" name="최저가격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2DD5-16AC-4356-8883-C1CFE3DB0206}">
  <dimension ref="B1:J17"/>
  <sheetViews>
    <sheetView workbookViewId="0">
      <selection activeCell="H7" sqref="H7"/>
    </sheetView>
  </sheetViews>
  <sheetFormatPr defaultRowHeight="16.5" x14ac:dyDescent="0.3"/>
  <cols>
    <col min="1" max="1" width="1.625" customWidth="1"/>
    <col min="2" max="2" width="11.875" customWidth="1"/>
    <col min="3" max="3" width="14.25" customWidth="1"/>
    <col min="4" max="4" width="12.125" customWidth="1"/>
    <col min="5" max="5" width="13" customWidth="1"/>
    <col min="6" max="6" width="10.875" customWidth="1"/>
    <col min="7" max="8" width="9.625" customWidth="1"/>
    <col min="9" max="9" width="10.125" customWidth="1"/>
    <col min="10" max="10" width="9.625" customWidth="1"/>
    <col min="12" max="12" width="5" customWidth="1"/>
  </cols>
  <sheetData>
    <row r="1" spans="2:10" ht="24" customHeight="1" x14ac:dyDescent="0.3"/>
    <row r="2" spans="2:10" ht="24" customHeight="1" x14ac:dyDescent="0.3"/>
    <row r="3" spans="2:10" ht="24" customHeight="1" thickBot="1" x14ac:dyDescent="0.35"/>
    <row r="4" spans="2:10" ht="27.75" thickBot="1" x14ac:dyDescent="0.35">
      <c r="B4" s="26" t="s">
        <v>0</v>
      </c>
      <c r="C4" s="27" t="s">
        <v>1</v>
      </c>
      <c r="D4" s="27" t="s">
        <v>2</v>
      </c>
      <c r="E4" s="27" t="s">
        <v>4</v>
      </c>
      <c r="F4" s="28" t="s">
        <v>5</v>
      </c>
      <c r="G4" s="28" t="s">
        <v>6</v>
      </c>
      <c r="H4" s="27" t="s">
        <v>8</v>
      </c>
      <c r="I4" s="27" t="s">
        <v>9</v>
      </c>
      <c r="J4" s="29" t="s">
        <v>10</v>
      </c>
    </row>
    <row r="5" spans="2:10" x14ac:dyDescent="0.3">
      <c r="B5" s="21" t="s">
        <v>11</v>
      </c>
      <c r="C5" s="22" t="s">
        <v>19</v>
      </c>
      <c r="D5" s="22" t="s">
        <v>27</v>
      </c>
      <c r="E5" s="22" t="s">
        <v>32</v>
      </c>
      <c r="F5" s="23">
        <v>75</v>
      </c>
      <c r="G5" s="23">
        <v>580</v>
      </c>
      <c r="H5" s="24">
        <v>500</v>
      </c>
      <c r="I5" s="22" t="str">
        <f>IF(_xlfn.RANK.EQ(G5, $G$5:$G$12)&lt;=3, _xlfn.RANK.EQ(G5, $G$5:$G$12), " ")</f>
        <v xml:space="preserve"> </v>
      </c>
      <c r="J5" s="25" t="str">
        <f>2023-RIGHT(B5, 4)&amp;"년"</f>
        <v>126년</v>
      </c>
    </row>
    <row r="6" spans="2:10" x14ac:dyDescent="0.3">
      <c r="B6" s="12" t="s">
        <v>12</v>
      </c>
      <c r="C6" s="3" t="s">
        <v>20</v>
      </c>
      <c r="D6" s="3" t="s">
        <v>28</v>
      </c>
      <c r="E6" s="3" t="s">
        <v>34</v>
      </c>
      <c r="F6" s="4">
        <v>10</v>
      </c>
      <c r="G6" s="5">
        <v>2000</v>
      </c>
      <c r="H6" s="9">
        <v>1600</v>
      </c>
      <c r="I6" s="3" t="str">
        <f t="shared" ref="I6:I12" si="0">IF(_xlfn.RANK.EQ(G6, $G$5:$G$12)&lt;=3, _xlfn.RANK.EQ(G6, $G$5:$G$12), " ")</f>
        <v xml:space="preserve"> </v>
      </c>
      <c r="J6" s="13" t="str">
        <f t="shared" ref="J6:J12" si="1">2023-RIGHT(B6, 4)&amp;"년"</f>
        <v>68년</v>
      </c>
    </row>
    <row r="7" spans="2:10" x14ac:dyDescent="0.3">
      <c r="B7" s="12" t="s">
        <v>13</v>
      </c>
      <c r="C7" s="3" t="s">
        <v>21</v>
      </c>
      <c r="D7" s="3" t="s">
        <v>28</v>
      </c>
      <c r="E7" s="3" t="s">
        <v>34</v>
      </c>
      <c r="F7" s="4">
        <v>20</v>
      </c>
      <c r="G7" s="4">
        <v>400</v>
      </c>
      <c r="H7" s="9">
        <v>350</v>
      </c>
      <c r="I7" s="3" t="str">
        <f t="shared" si="0"/>
        <v xml:space="preserve"> </v>
      </c>
      <c r="J7" s="13" t="str">
        <f t="shared" si="1"/>
        <v>67년</v>
      </c>
    </row>
    <row r="8" spans="2:10" x14ac:dyDescent="0.3">
      <c r="B8" s="12" t="s">
        <v>14</v>
      </c>
      <c r="C8" s="3" t="s">
        <v>22</v>
      </c>
      <c r="D8" s="3" t="s">
        <v>28</v>
      </c>
      <c r="E8" s="3" t="s">
        <v>32</v>
      </c>
      <c r="F8" s="4">
        <v>10</v>
      </c>
      <c r="G8" s="5">
        <v>4800</v>
      </c>
      <c r="H8" s="9">
        <v>4150</v>
      </c>
      <c r="I8" s="3">
        <f t="shared" si="0"/>
        <v>2</v>
      </c>
      <c r="J8" s="13" t="str">
        <f t="shared" si="1"/>
        <v>38년</v>
      </c>
    </row>
    <row r="9" spans="2:10" x14ac:dyDescent="0.3">
      <c r="B9" s="12" t="s">
        <v>15</v>
      </c>
      <c r="C9" s="3" t="s">
        <v>23</v>
      </c>
      <c r="D9" s="3" t="s">
        <v>29</v>
      </c>
      <c r="E9" s="3" t="s">
        <v>36</v>
      </c>
      <c r="F9" s="4">
        <v>75</v>
      </c>
      <c r="G9" s="4">
        <v>500</v>
      </c>
      <c r="H9" s="9">
        <v>400</v>
      </c>
      <c r="I9" s="3" t="str">
        <f t="shared" si="0"/>
        <v xml:space="preserve"> </v>
      </c>
      <c r="J9" s="13" t="str">
        <f t="shared" si="1"/>
        <v>65년</v>
      </c>
    </row>
    <row r="10" spans="2:10" x14ac:dyDescent="0.3">
      <c r="B10" s="12" t="s">
        <v>16</v>
      </c>
      <c r="C10" s="3" t="s">
        <v>24</v>
      </c>
      <c r="D10" s="3" t="s">
        <v>29</v>
      </c>
      <c r="E10" s="3" t="s">
        <v>34</v>
      </c>
      <c r="F10" s="4">
        <v>90</v>
      </c>
      <c r="G10" s="5">
        <v>4300</v>
      </c>
      <c r="H10" s="9">
        <v>3900</v>
      </c>
      <c r="I10" s="3">
        <f t="shared" si="0"/>
        <v>3</v>
      </c>
      <c r="J10" s="13" t="str">
        <f t="shared" si="1"/>
        <v>36년</v>
      </c>
    </row>
    <row r="11" spans="2:10" x14ac:dyDescent="0.3">
      <c r="B11" s="12" t="s">
        <v>17</v>
      </c>
      <c r="C11" s="3" t="s">
        <v>25</v>
      </c>
      <c r="D11" s="3" t="s">
        <v>27</v>
      </c>
      <c r="E11" s="3" t="s">
        <v>32</v>
      </c>
      <c r="F11" s="4">
        <v>75</v>
      </c>
      <c r="G11" s="4">
        <v>500</v>
      </c>
      <c r="H11" s="9">
        <v>420</v>
      </c>
      <c r="I11" s="3" t="str">
        <f t="shared" si="0"/>
        <v xml:space="preserve"> </v>
      </c>
      <c r="J11" s="13" t="str">
        <f t="shared" si="1"/>
        <v>66년</v>
      </c>
    </row>
    <row r="12" spans="2:10" ht="17.25" thickBot="1" x14ac:dyDescent="0.35">
      <c r="B12" s="30" t="s">
        <v>18</v>
      </c>
      <c r="C12" s="31" t="s">
        <v>26</v>
      </c>
      <c r="D12" s="31" t="s">
        <v>30</v>
      </c>
      <c r="E12" s="31" t="s">
        <v>36</v>
      </c>
      <c r="F12" s="32">
        <v>10</v>
      </c>
      <c r="G12" s="33">
        <v>5200</v>
      </c>
      <c r="H12" s="34">
        <v>4500</v>
      </c>
      <c r="I12" s="31">
        <f t="shared" si="0"/>
        <v>1</v>
      </c>
      <c r="J12" s="35" t="str">
        <f t="shared" si="1"/>
        <v>43년</v>
      </c>
    </row>
    <row r="13" spans="2:10" x14ac:dyDescent="0.3">
      <c r="B13" s="36" t="s">
        <v>37</v>
      </c>
      <c r="C13" s="37"/>
      <c r="D13" s="38"/>
      <c r="E13" s="39" t="str">
        <f>INDEX(D5:D12, MATCH("생록천", C5:C12, 0))</f>
        <v>광동제약</v>
      </c>
      <c r="F13" s="40"/>
      <c r="G13" s="41" t="s">
        <v>39</v>
      </c>
      <c r="H13" s="37"/>
      <c r="I13" s="38"/>
      <c r="J13" s="42">
        <f>MEDIAN(최저가격)</f>
        <v>1050</v>
      </c>
    </row>
    <row r="14" spans="2:10" ht="17.25" thickBot="1" x14ac:dyDescent="0.35">
      <c r="B14" s="14" t="s">
        <v>38</v>
      </c>
      <c r="C14" s="15"/>
      <c r="D14" s="16"/>
      <c r="E14" s="17">
        <f>DAVERAGE(B4:J12, 7, E4:E5)</f>
        <v>1690</v>
      </c>
      <c r="F14" s="18"/>
      <c r="G14" s="19" t="s">
        <v>1</v>
      </c>
      <c r="H14" s="17" t="s">
        <v>19</v>
      </c>
      <c r="I14" s="19" t="s">
        <v>8</v>
      </c>
      <c r="J14" s="20">
        <f>VLOOKUP(H14, C5:J12, 6, FALSE)</f>
        <v>500</v>
      </c>
    </row>
    <row r="17" ht="38.25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{2BD204E0-6A86-4846-8FDD-8E62E4A3B2B4}</x14:id>
        </ext>
      </extLst>
    </cfRule>
  </conditionalFormatting>
  <dataValidations count="1">
    <dataValidation type="list" allowBlank="1" showInputMessage="1" showErrorMessage="1" sqref="H14" xr:uid="{CFCF53D8-5763-46B0-B94A-5B8FE1FE41F1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D204E0-6A86-4846-8FDD-8E62E4A3B2B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BE9B-D0E0-4362-9DFC-30B2893D4063}">
  <dimension ref="B2:H21"/>
  <sheetViews>
    <sheetView topLeftCell="A8" workbookViewId="0">
      <selection activeCell="B18" sqref="B18:H21"/>
    </sheetView>
  </sheetViews>
  <sheetFormatPr defaultRowHeight="16.5" x14ac:dyDescent="0.3"/>
  <cols>
    <col min="1" max="1" width="1.625" customWidth="1"/>
    <col min="2" max="2" width="11.875" customWidth="1"/>
    <col min="3" max="3" width="14.25" customWidth="1"/>
    <col min="4" max="4" width="12.125" customWidth="1"/>
    <col min="5" max="5" width="13" customWidth="1"/>
    <col min="6" max="6" width="10.875" customWidth="1"/>
    <col min="7" max="7" width="9.625" customWidth="1"/>
    <col min="8" max="8" width="10.25" customWidth="1"/>
  </cols>
  <sheetData>
    <row r="2" spans="2:8" ht="40.5" x14ac:dyDescent="0.3">
      <c r="B2" s="7" t="s">
        <v>0</v>
      </c>
      <c r="C2" s="7" t="s">
        <v>1</v>
      </c>
      <c r="D2" s="7" t="s">
        <v>2</v>
      </c>
      <c r="E2" s="7" t="s">
        <v>4</v>
      </c>
      <c r="F2" s="8" t="s">
        <v>5</v>
      </c>
      <c r="G2" s="8" t="s">
        <v>6</v>
      </c>
      <c r="H2" s="7" t="s">
        <v>8</v>
      </c>
    </row>
    <row r="3" spans="2:8" x14ac:dyDescent="0.3">
      <c r="B3" s="3" t="s">
        <v>11</v>
      </c>
      <c r="C3" s="3" t="s">
        <v>19</v>
      </c>
      <c r="D3" s="3" t="s">
        <v>27</v>
      </c>
      <c r="E3" s="3" t="s">
        <v>32</v>
      </c>
      <c r="F3" s="4">
        <v>75</v>
      </c>
      <c r="G3" s="4">
        <v>580</v>
      </c>
      <c r="H3" s="9">
        <v>500</v>
      </c>
    </row>
    <row r="4" spans="2:8" x14ac:dyDescent="0.3">
      <c r="B4" s="3" t="s">
        <v>12</v>
      </c>
      <c r="C4" s="3" t="s">
        <v>20</v>
      </c>
      <c r="D4" s="3" t="s">
        <v>28</v>
      </c>
      <c r="E4" s="3" t="s">
        <v>34</v>
      </c>
      <c r="F4" s="4">
        <v>10</v>
      </c>
      <c r="G4" s="5">
        <v>2000</v>
      </c>
      <c r="H4" s="9">
        <v>1600</v>
      </c>
    </row>
    <row r="5" spans="2:8" x14ac:dyDescent="0.3">
      <c r="B5" s="3" t="s">
        <v>13</v>
      </c>
      <c r="C5" s="3" t="s">
        <v>21</v>
      </c>
      <c r="D5" s="3" t="s">
        <v>28</v>
      </c>
      <c r="E5" s="3" t="s">
        <v>34</v>
      </c>
      <c r="F5" s="4">
        <v>20</v>
      </c>
      <c r="G5" s="4">
        <v>400</v>
      </c>
      <c r="H5" s="9">
        <v>350</v>
      </c>
    </row>
    <row r="6" spans="2:8" x14ac:dyDescent="0.3">
      <c r="B6" s="3" t="s">
        <v>14</v>
      </c>
      <c r="C6" s="3" t="s">
        <v>22</v>
      </c>
      <c r="D6" s="3" t="s">
        <v>28</v>
      </c>
      <c r="E6" s="3" t="s">
        <v>32</v>
      </c>
      <c r="F6" s="4">
        <v>10</v>
      </c>
      <c r="G6" s="5">
        <v>4800</v>
      </c>
      <c r="H6" s="9">
        <v>4150</v>
      </c>
    </row>
    <row r="7" spans="2:8" x14ac:dyDescent="0.3">
      <c r="B7" s="3" t="s">
        <v>15</v>
      </c>
      <c r="C7" s="3" t="s">
        <v>23</v>
      </c>
      <c r="D7" s="3" t="s">
        <v>29</v>
      </c>
      <c r="E7" s="3" t="s">
        <v>36</v>
      </c>
      <c r="F7" s="4">
        <v>75</v>
      </c>
      <c r="G7" s="4">
        <v>500</v>
      </c>
      <c r="H7" s="9">
        <v>400</v>
      </c>
    </row>
    <row r="8" spans="2:8" x14ac:dyDescent="0.3">
      <c r="B8" s="3" t="s">
        <v>16</v>
      </c>
      <c r="C8" s="3" t="s">
        <v>24</v>
      </c>
      <c r="D8" s="3" t="s">
        <v>29</v>
      </c>
      <c r="E8" s="3" t="s">
        <v>34</v>
      </c>
      <c r="F8" s="4">
        <v>90</v>
      </c>
      <c r="G8" s="5">
        <v>4300</v>
      </c>
      <c r="H8" s="9">
        <v>3900</v>
      </c>
    </row>
    <row r="9" spans="2:8" x14ac:dyDescent="0.3">
      <c r="B9" s="3" t="s">
        <v>17</v>
      </c>
      <c r="C9" s="3" t="s">
        <v>25</v>
      </c>
      <c r="D9" s="3" t="s">
        <v>27</v>
      </c>
      <c r="E9" s="3" t="s">
        <v>32</v>
      </c>
      <c r="F9" s="4">
        <v>75</v>
      </c>
      <c r="G9" s="4">
        <v>500</v>
      </c>
      <c r="H9" s="9">
        <v>420</v>
      </c>
    </row>
    <row r="10" spans="2:8" x14ac:dyDescent="0.3">
      <c r="B10" s="3" t="s">
        <v>18</v>
      </c>
      <c r="C10" s="3" t="s">
        <v>26</v>
      </c>
      <c r="D10" s="3" t="s">
        <v>30</v>
      </c>
      <c r="E10" s="3" t="s">
        <v>36</v>
      </c>
      <c r="F10" s="4">
        <v>10</v>
      </c>
      <c r="G10" s="5">
        <v>5200</v>
      </c>
      <c r="H10" s="9">
        <v>4500</v>
      </c>
    </row>
    <row r="13" spans="2:8" ht="27" x14ac:dyDescent="0.3">
      <c r="B13" s="10" t="s">
        <v>4</v>
      </c>
      <c r="C13" s="11" t="s">
        <v>6</v>
      </c>
    </row>
    <row r="14" spans="2:8" x14ac:dyDescent="0.3">
      <c r="B14" s="10" t="s">
        <v>40</v>
      </c>
      <c r="C14" t="s">
        <v>41</v>
      </c>
    </row>
    <row r="18" spans="2:8" ht="27" x14ac:dyDescent="0.3">
      <c r="B18" s="48" t="s">
        <v>0</v>
      </c>
      <c r="C18" s="49" t="s">
        <v>1</v>
      </c>
      <c r="D18" s="49" t="s">
        <v>2</v>
      </c>
      <c r="E18" s="49" t="s">
        <v>4</v>
      </c>
      <c r="F18" s="50" t="s">
        <v>5</v>
      </c>
      <c r="G18" s="50" t="s">
        <v>6</v>
      </c>
      <c r="H18" s="51" t="s">
        <v>8</v>
      </c>
    </row>
    <row r="19" spans="2:8" x14ac:dyDescent="0.3">
      <c r="B19" s="46" t="s">
        <v>12</v>
      </c>
      <c r="C19" s="43" t="s">
        <v>20</v>
      </c>
      <c r="D19" s="43" t="s">
        <v>28</v>
      </c>
      <c r="E19" s="43" t="s">
        <v>34</v>
      </c>
      <c r="F19" s="44">
        <v>10</v>
      </c>
      <c r="G19" s="45">
        <v>2000</v>
      </c>
      <c r="H19" s="47">
        <v>1600</v>
      </c>
    </row>
    <row r="20" spans="2:8" x14ac:dyDescent="0.3">
      <c r="B20" s="46" t="s">
        <v>16</v>
      </c>
      <c r="C20" s="43" t="s">
        <v>24</v>
      </c>
      <c r="D20" s="43" t="s">
        <v>29</v>
      </c>
      <c r="E20" s="43" t="s">
        <v>34</v>
      </c>
      <c r="F20" s="44">
        <v>90</v>
      </c>
      <c r="G20" s="45">
        <v>4300</v>
      </c>
      <c r="H20" s="47">
        <v>3900</v>
      </c>
    </row>
    <row r="21" spans="2:8" x14ac:dyDescent="0.3">
      <c r="B21" s="52" t="s">
        <v>18</v>
      </c>
      <c r="C21" s="53" t="s">
        <v>26</v>
      </c>
      <c r="D21" s="53" t="s">
        <v>30</v>
      </c>
      <c r="E21" s="53" t="s">
        <v>36</v>
      </c>
      <c r="F21" s="54">
        <v>10</v>
      </c>
      <c r="G21" s="55">
        <v>5200</v>
      </c>
      <c r="H21" s="56">
        <v>4500</v>
      </c>
    </row>
  </sheetData>
  <phoneticPr fontId="1" type="noConversion"/>
  <conditionalFormatting sqref="G3:G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{AB254AEA-F389-4E79-8300-EBCF1E3B208A}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254AEA-F389-4E79-8300-EBCF1E3B208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ECA9-9185-4EB3-A210-1F2B9E701187}">
  <dimension ref="B2:H9"/>
  <sheetViews>
    <sheetView workbookViewId="0">
      <selection activeCell="D4" sqref="D4"/>
    </sheetView>
  </sheetViews>
  <sheetFormatPr defaultRowHeight="16.5" x14ac:dyDescent="0.3"/>
  <cols>
    <col min="1" max="1" width="1.625" customWidth="1"/>
    <col min="2" max="2" width="13.25" bestFit="1" customWidth="1"/>
    <col min="3" max="3" width="13.125" bestFit="1" customWidth="1"/>
    <col min="4" max="4" width="20.75" bestFit="1" customWidth="1"/>
    <col min="5" max="5" width="13.125" bestFit="1" customWidth="1"/>
    <col min="6" max="6" width="20.75" bestFit="1" customWidth="1"/>
    <col min="7" max="7" width="13.125" bestFit="1" customWidth="1"/>
    <col min="8" max="8" width="20.75" bestFit="1" customWidth="1"/>
    <col min="9" max="9" width="18" bestFit="1" customWidth="1"/>
    <col min="10" max="10" width="20.125" bestFit="1" customWidth="1"/>
  </cols>
  <sheetData>
    <row r="2" spans="2:8" x14ac:dyDescent="0.3">
      <c r="B2" s="1"/>
      <c r="C2" s="59" t="s">
        <v>3</v>
      </c>
      <c r="D2" s="1"/>
      <c r="E2" s="1"/>
      <c r="F2" s="1"/>
      <c r="G2" s="1"/>
      <c r="H2" s="1"/>
    </row>
    <row r="3" spans="2:8" x14ac:dyDescent="0.3">
      <c r="B3" s="1"/>
      <c r="C3" s="60" t="s">
        <v>33</v>
      </c>
      <c r="D3" s="6"/>
      <c r="E3" s="60" t="s">
        <v>35</v>
      </c>
      <c r="F3" s="6"/>
      <c r="G3" s="60" t="s">
        <v>31</v>
      </c>
      <c r="H3" s="6"/>
    </row>
    <row r="4" spans="2:8" x14ac:dyDescent="0.3">
      <c r="B4" s="59" t="s">
        <v>7</v>
      </c>
      <c r="C4" s="2" t="s">
        <v>43</v>
      </c>
      <c r="D4" s="2" t="s">
        <v>49</v>
      </c>
      <c r="E4" s="2" t="s">
        <v>43</v>
      </c>
      <c r="F4" s="2" t="s">
        <v>49</v>
      </c>
      <c r="G4" s="2" t="s">
        <v>43</v>
      </c>
      <c r="H4" s="2" t="s">
        <v>49</v>
      </c>
    </row>
    <row r="5" spans="2:8" x14ac:dyDescent="0.3">
      <c r="B5" s="57" t="s">
        <v>44</v>
      </c>
      <c r="C5" s="61">
        <v>1</v>
      </c>
      <c r="D5" s="61">
        <v>400</v>
      </c>
      <c r="E5" s="61">
        <v>1</v>
      </c>
      <c r="F5" s="61">
        <v>500</v>
      </c>
      <c r="G5" s="61">
        <v>2</v>
      </c>
      <c r="H5" s="61">
        <v>500</v>
      </c>
    </row>
    <row r="6" spans="2:8" x14ac:dyDescent="0.3">
      <c r="B6" s="57" t="s">
        <v>45</v>
      </c>
      <c r="C6" s="61">
        <v>1</v>
      </c>
      <c r="D6" s="61">
        <v>2000</v>
      </c>
      <c r="E6" s="61" t="s">
        <v>48</v>
      </c>
      <c r="F6" s="61" t="s">
        <v>48</v>
      </c>
      <c r="G6" s="61" t="s">
        <v>48</v>
      </c>
      <c r="H6" s="61" t="s">
        <v>48</v>
      </c>
    </row>
    <row r="7" spans="2:8" x14ac:dyDescent="0.3">
      <c r="B7" s="57" t="s">
        <v>46</v>
      </c>
      <c r="C7" s="61">
        <v>1</v>
      </c>
      <c r="D7" s="61">
        <v>4300</v>
      </c>
      <c r="E7" s="61" t="s">
        <v>48</v>
      </c>
      <c r="F7" s="61" t="s">
        <v>48</v>
      </c>
      <c r="G7" s="61" t="s">
        <v>48</v>
      </c>
      <c r="H7" s="61" t="s">
        <v>48</v>
      </c>
    </row>
    <row r="8" spans="2:8" x14ac:dyDescent="0.3">
      <c r="B8" s="57" t="s">
        <v>47</v>
      </c>
      <c r="C8" s="61" t="s">
        <v>48</v>
      </c>
      <c r="D8" s="61" t="s">
        <v>48</v>
      </c>
      <c r="E8" s="61">
        <v>1</v>
      </c>
      <c r="F8" s="61">
        <v>5200</v>
      </c>
      <c r="G8" s="61">
        <v>1</v>
      </c>
      <c r="H8" s="61">
        <v>4800</v>
      </c>
    </row>
    <row r="9" spans="2:8" x14ac:dyDescent="0.3">
      <c r="B9" s="57" t="s">
        <v>42</v>
      </c>
      <c r="C9" s="58">
        <v>3</v>
      </c>
      <c r="D9" s="58">
        <v>400</v>
      </c>
      <c r="E9" s="58">
        <v>2</v>
      </c>
      <c r="F9" s="58">
        <v>500</v>
      </c>
      <c r="G9" s="58">
        <v>3</v>
      </c>
      <c r="H9" s="58">
        <v>500</v>
      </c>
    </row>
  </sheetData>
  <mergeCells count="3">
    <mergeCell ref="C3:D3"/>
    <mergeCell ref="E3:F3"/>
    <mergeCell ref="G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은솔 김</dc:creator>
  <cp:lastModifiedBy>은솔 김</cp:lastModifiedBy>
  <dcterms:created xsi:type="dcterms:W3CDTF">2025-12-16T14:17:56Z</dcterms:created>
  <dcterms:modified xsi:type="dcterms:W3CDTF">2025-12-16T15:20:16Z</dcterms:modified>
</cp:coreProperties>
</file>