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\Desktop\윤경\"/>
    </mc:Choice>
  </mc:AlternateContent>
  <xr:revisionPtr revIDLastSave="0" documentId="13_ncr:1_{3B27399B-8E3F-4EFE-8EE4-F18E532FD44C}" xr6:coauthVersionLast="47" xr6:coauthVersionMax="47" xr10:uidLastSave="{00000000-0000-0000-0000-000000000000}"/>
  <bookViews>
    <workbookView xWindow="-108" yWindow="-108" windowWidth="23256" windowHeight="12456" xr2:uid="{FDECAFC5-081F-4A46-8B85-0D53FA8AB91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최저가겨">제1작업!$H$5:$H$12</definedName>
    <definedName name="최저가격">제1작업!$H$5:$H$12</definedName>
  </definedNames>
  <calcPr calcId="191029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J14" i="1"/>
  <c r="J13" i="1"/>
  <c r="E14" i="1"/>
  <c r="E13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<sst xmlns="http://schemas.openxmlformats.org/spreadsheetml/2006/main" count="135" uniqueCount="51">
  <si>
    <t>규격
(ml/캅셀/g)</t>
    <phoneticPr fontId="2" type="noConversion"/>
  </si>
  <si>
    <t>코드</t>
    <phoneticPr fontId="2" type="noConversion"/>
  </si>
  <si>
    <t>제품명</t>
    <phoneticPr fontId="2" type="noConversion"/>
  </si>
  <si>
    <t>제조사</t>
    <phoneticPr fontId="2" type="noConversion"/>
  </si>
  <si>
    <t>구분</t>
  </si>
  <si>
    <t>구분</t>
    <phoneticPr fontId="2" type="noConversion"/>
  </si>
  <si>
    <t>평균가격
(원)</t>
    <phoneticPr fontId="2" type="noConversion"/>
  </si>
  <si>
    <t>최저가격</t>
  </si>
  <si>
    <t>최저가격</t>
    <phoneticPr fontId="2" type="noConversion"/>
  </si>
  <si>
    <t>순위</t>
    <phoneticPr fontId="2" type="noConversion"/>
  </si>
  <si>
    <t>제품이력</t>
    <phoneticPr fontId="2" type="noConversion"/>
  </si>
  <si>
    <t>DH1897</t>
    <phoneticPr fontId="2" type="noConversion"/>
  </si>
  <si>
    <t>HY1955</t>
    <phoneticPr fontId="2" type="noConversion"/>
  </si>
  <si>
    <t>DA1956</t>
    <phoneticPr fontId="2" type="noConversion"/>
  </si>
  <si>
    <t>DG1985</t>
    <phoneticPr fontId="2" type="noConversion"/>
  </si>
  <si>
    <t>GY1958</t>
    <phoneticPr fontId="2" type="noConversion"/>
  </si>
  <si>
    <t>SE1987</t>
    <phoneticPr fontId="2" type="noConversion"/>
  </si>
  <si>
    <t>HD1957</t>
    <phoneticPr fontId="2" type="noConversion"/>
  </si>
  <si>
    <t>DH1980</t>
    <phoneticPr fontId="2" type="noConversion"/>
  </si>
  <si>
    <t>위생천</t>
  </si>
  <si>
    <t>위생천</t>
    <phoneticPr fontId="2" type="noConversion"/>
  </si>
  <si>
    <t>챔프</t>
    <phoneticPr fontId="2" type="noConversion"/>
  </si>
  <si>
    <t>판피린큐</t>
    <phoneticPr fontId="2" type="noConversion"/>
  </si>
  <si>
    <t>애시논액</t>
    <phoneticPr fontId="2" type="noConversion"/>
  </si>
  <si>
    <t>포타디연고</t>
    <phoneticPr fontId="2" type="noConversion"/>
  </si>
  <si>
    <t>부루펜시럽</t>
    <phoneticPr fontId="2" type="noConversion"/>
  </si>
  <si>
    <t>생록천</t>
    <phoneticPr fontId="2" type="noConversion"/>
  </si>
  <si>
    <t>후시딘</t>
    <phoneticPr fontId="2" type="noConversion"/>
  </si>
  <si>
    <t>광동제약</t>
    <phoneticPr fontId="2" type="noConversion"/>
  </si>
  <si>
    <t>동아제약</t>
    <phoneticPr fontId="2" type="noConversion"/>
  </si>
  <si>
    <t>삼일제약</t>
    <phoneticPr fontId="2" type="noConversion"/>
  </si>
  <si>
    <t>동화약품</t>
    <phoneticPr fontId="2" type="noConversion"/>
  </si>
  <si>
    <t>소화제</t>
  </si>
  <si>
    <t>소화제</t>
    <phoneticPr fontId="2" type="noConversion"/>
  </si>
  <si>
    <t>해열진통제</t>
  </si>
  <si>
    <t>해열진통제</t>
    <phoneticPr fontId="2" type="noConversion"/>
  </si>
  <si>
    <t>외용연고제</t>
  </si>
  <si>
    <t>외용연고제</t>
    <phoneticPr fontId="2" type="noConversion"/>
  </si>
  <si>
    <t>생록천 제품의 제조사</t>
    <phoneticPr fontId="2" type="noConversion"/>
  </si>
  <si>
    <t>소화제 최저가격의 평균</t>
    <phoneticPr fontId="2" type="noConversion"/>
  </si>
  <si>
    <t>최저가격의 중간값</t>
    <phoneticPr fontId="2" type="noConversion"/>
  </si>
  <si>
    <t>&gt;=1000</t>
    <phoneticPr fontId="2" type="noConversion"/>
  </si>
  <si>
    <t>총합계</t>
  </si>
  <si>
    <t>개수 : 제품명</t>
  </si>
  <si>
    <t>1-1000</t>
  </si>
  <si>
    <t>1001-2000</t>
  </si>
  <si>
    <t>3001-4000</t>
  </si>
  <si>
    <t>4001-5000</t>
  </si>
  <si>
    <t>***</t>
  </si>
  <si>
    <t>&lt;&gt;소화제</t>
    <phoneticPr fontId="2" type="noConversion"/>
  </si>
  <si>
    <t>최소값 : 평균가격(원)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</si>
</sst>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7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4" xfId="1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1" fontId="3" fillId="0" borderId="18" xfId="1" applyFont="1" applyFill="1" applyBorder="1" applyAlignment="1">
      <alignment horizontal="right" vertical="center"/>
    </xf>
    <xf numFmtId="176" fontId="3" fillId="0" borderId="19" xfId="1" applyNumberFormat="1" applyFont="1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47">
    <dxf>
      <alignment horizontal="right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solidFill>
                  <a:sysClr val="windowText" lastClr="000000"/>
                </a:solidFill>
              </a:rPr>
              <a:t>소화제 및 해열진통제 가격 현황</a:t>
            </a:r>
            <a:endParaRPr lang="en-US" altLang="ko-KR" sz="2000" b="1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8041214350990179E-2"/>
          <c:y val="9.8669651557988694E-2"/>
          <c:w val="0.8544034686515215"/>
          <c:h val="0.7739424326380927"/>
        </c:manualLayout>
      </c:layout>
      <c:barChart>
        <c:barDir val="col"/>
        <c:grouping val="clustered"/>
        <c:varyColors val="0"/>
        <c:ser>
          <c:idx val="1"/>
          <c:order val="0"/>
          <c:tx>
            <c:v>최저가격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(제1작업!$H$5:$H$8,제1작업!$H$10:$H$11)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7-4312-937F-E3BA3D86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5460832"/>
        <c:axId val="245459872"/>
      </c:barChart>
      <c:lineChart>
        <c:grouping val="standard"/>
        <c:varyColors val="0"/>
        <c:ser>
          <c:idx val="0"/>
          <c:order val="1"/>
          <c:tx>
            <c:v>평균가격(원)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9648436890249189E-2"/>
                  <c:y val="-4.813153734536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37-4312-937F-E3BA3D866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(제1작업!$G$5:$G$8,제1작업!$G$10:$G$11)</c:f>
              <c:numCache>
                <c:formatCode>_(* #,##0_);_(* \(#,##0\);_(* "-"_);_(@_)</c:formatCode>
                <c:ptCount val="6"/>
                <c:pt idx="0">
                  <c:v>580</c:v>
                </c:pt>
                <c:pt idx="1">
                  <c:v>2000</c:v>
                </c:pt>
                <c:pt idx="2">
                  <c:v>400</c:v>
                </c:pt>
                <c:pt idx="3">
                  <c:v>4800</c:v>
                </c:pt>
                <c:pt idx="4">
                  <c:v>4300</c:v>
                </c:pt>
                <c:pt idx="5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7-4312-937F-E3BA3D86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83136"/>
        <c:axId val="248780256"/>
      </c:lineChart>
      <c:catAx>
        <c:axId val="24546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45459872"/>
        <c:crosses val="autoZero"/>
        <c:auto val="1"/>
        <c:lblAlgn val="ctr"/>
        <c:lblOffset val="100"/>
        <c:noMultiLvlLbl val="0"/>
      </c:catAx>
      <c:valAx>
        <c:axId val="24545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45460832"/>
        <c:crosses val="autoZero"/>
        <c:crossBetween val="between"/>
      </c:valAx>
      <c:valAx>
        <c:axId val="248780256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48783136"/>
        <c:crosses val="max"/>
        <c:crossBetween val="between"/>
        <c:majorUnit val="1500"/>
      </c:valAx>
      <c:catAx>
        <c:axId val="24878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8780256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04F544-C554-4BD7-B51D-5AD6C2D46A7C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160020</xdr:rowOff>
    </xdr:from>
    <xdr:to>
      <xdr:col>6</xdr:col>
      <xdr:colOff>480060</xdr:colOff>
      <xdr:row>2</xdr:row>
      <xdr:rowOff>182880</xdr:rowOff>
    </xdr:to>
    <xdr:sp macro="" textlink="">
      <xdr:nvSpPr>
        <xdr:cNvPr id="3" name="화살표: 오각형 2">
          <a:extLst>
            <a:ext uri="{FF2B5EF4-FFF2-40B4-BE49-F238E27FC236}">
              <a16:creationId xmlns:a16="http://schemas.microsoft.com/office/drawing/2014/main" id="{5B566979-EFE8-222A-EDE2-A4250C82C352}"/>
            </a:ext>
          </a:extLst>
        </xdr:cNvPr>
        <xdr:cNvSpPr/>
      </xdr:nvSpPr>
      <xdr:spPr>
        <a:xfrm>
          <a:off x="129540" y="160020"/>
          <a:ext cx="4434840" cy="723900"/>
        </a:xfrm>
        <a:prstGeom prst="homePlat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</a:p>
      </xdr:txBody>
    </xdr:sp>
    <xdr:clientData/>
  </xdr:twoCellAnchor>
  <xdr:twoCellAnchor editAs="oneCell">
    <xdr:from>
      <xdr:col>6</xdr:col>
      <xdr:colOff>609600</xdr:colOff>
      <xdr:row>0</xdr:row>
      <xdr:rowOff>220980</xdr:rowOff>
    </xdr:from>
    <xdr:to>
      <xdr:col>10</xdr:col>
      <xdr:colOff>15240</xdr:colOff>
      <xdr:row>2</xdr:row>
      <xdr:rowOff>121920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AA166F9-AB43-0CDE-F97A-5A34CDFE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220980"/>
          <a:ext cx="208788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6878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137D90C-D090-DE52-DCC1-1022DED7E6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0.26074</cdr:x>
      <cdr:y>0.18984</cdr:y>
    </cdr:from>
    <cdr:to>
      <cdr:x>0.50781</cdr:x>
      <cdr:y>0.27504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9B2BC00A-C322-9946-C570-23E1F14497DB}"/>
            </a:ext>
          </a:extLst>
        </cdr:cNvPr>
        <cdr:cNvSpPr/>
      </cdr:nvSpPr>
      <cdr:spPr>
        <a:xfrm xmlns:a="http://schemas.openxmlformats.org/drawingml/2006/main">
          <a:off x="2422072" y="1152071"/>
          <a:ext cx="2295072" cy="517072"/>
        </a:xfrm>
        <a:prstGeom xmlns:a="http://schemas.openxmlformats.org/drawingml/2006/main" prst="ribbon2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평균가격</a:t>
          </a:r>
          <a:endParaRPr lang="en-US" alt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G" refreshedDate="45484.588240509256" createdVersion="8" refreshedVersion="8" minRefreshableVersion="3" recordCount="8" xr:uid="{40E06924-EEFF-470E-8E94-3A48D1386425}">
  <cacheSource type="worksheet">
    <worksheetSource ref="B4:H12" sheet="제1작업"/>
  </cacheSource>
  <cacheFields count="7">
    <cacheField name="코드" numFmtId="0">
      <sharedItems/>
    </cacheField>
    <cacheField name="제품명" numFmtId="0">
      <sharedItems/>
    </cacheField>
    <cacheField name="제조사" numFmtId="0">
      <sharedItems/>
    </cacheField>
    <cacheField name="구분" numFmtId="0">
      <sharedItems count="3">
        <s v="소화제"/>
        <s v="해열진통제"/>
        <s v="외용연고제"/>
      </sharedItems>
    </cacheField>
    <cacheField name="규격_x000a_(ml/캅셀/g)" numFmtId="41">
      <sharedItems containsSemiMixedTypes="0" containsString="0" containsNumber="1" containsInteger="1" minValue="10" maxValue="90"/>
    </cacheField>
    <cacheField name="평균가격_x000a_(원)" numFmtId="41">
      <sharedItems containsSemiMixedTypes="0" containsString="0" containsNumber="1" containsInteger="1" minValue="400" maxValue="5200"/>
    </cacheField>
    <cacheField name="최저가격" numFmtId="176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50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DH1897"/>
    <s v="위생천"/>
    <s v="광동제약"/>
    <x v="0"/>
    <n v="75"/>
    <n v="580"/>
    <x v="0"/>
  </r>
  <r>
    <s v="HY1955"/>
    <s v="챔프"/>
    <s v="동아제약"/>
    <x v="1"/>
    <n v="10"/>
    <n v="2000"/>
    <x v="1"/>
  </r>
  <r>
    <s v="DA1956"/>
    <s v="판피린큐"/>
    <s v="동아제약"/>
    <x v="1"/>
    <n v="20"/>
    <n v="400"/>
    <x v="2"/>
  </r>
  <r>
    <s v="DG1985"/>
    <s v="애시논액"/>
    <s v="동아제약"/>
    <x v="0"/>
    <n v="10"/>
    <n v="4800"/>
    <x v="3"/>
  </r>
  <r>
    <s v="GY1958"/>
    <s v="포타디연고"/>
    <s v="삼일제약"/>
    <x v="2"/>
    <n v="75"/>
    <n v="500"/>
    <x v="4"/>
  </r>
  <r>
    <s v="SE1987"/>
    <s v="부루펜시럽"/>
    <s v="삼일제약"/>
    <x v="1"/>
    <n v="90"/>
    <n v="4300"/>
    <x v="5"/>
  </r>
  <r>
    <s v="HD1957"/>
    <s v="생록천"/>
    <s v="광동제약"/>
    <x v="0"/>
    <n v="75"/>
    <n v="500"/>
    <x v="6"/>
  </r>
  <r>
    <s v="DH1980"/>
    <s v="후시딘"/>
    <s v="동화약품"/>
    <x v="2"/>
    <n v="10"/>
    <n v="520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1D8E2-56D1-4BFD-8C0B-571848102FCE}" name="피벗 테이블1" cacheId="7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최저가격" colHeaderCaption="구분">
  <location ref="B2:H9" firstHeaderRow="1" firstDataRow="3" firstDataCol="1"/>
  <pivotFields count="7">
    <pivotField showAll="0"/>
    <pivotField dataField="1" showAll="0"/>
    <pivotField showAll="0"/>
    <pivotField axis="axisCol" showAll="0" sortType="descending">
      <items count="4">
        <item x="1"/>
        <item x="2"/>
        <item x="0"/>
        <item t="default"/>
      </items>
    </pivotField>
    <pivotField numFmtId="41" showAll="0"/>
    <pivotField dataField="1" numFmtId="41" showAll="0"/>
    <pivotField axis="axisRow" numFmtId="176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값 : 평균가격(원)" fld="5" subtotal="min" baseField="6" baseItem="1"/>
  </dataFields>
  <formats count="12">
    <format dxfId="35">
      <pivotArea outline="0" collapsedLevelsAreSubtotals="1" fieldPosition="0"/>
    </format>
    <format dxfId="34">
      <pivotArea outline="0" collapsedLevelsAreSubtotals="1" fieldPosition="0"/>
    </format>
    <format dxfId="33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32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>
            <x v="2"/>
          </reference>
        </references>
      </pivotArea>
    </format>
    <format dxfId="30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>
            <x v="4"/>
          </reference>
        </references>
      </pivotArea>
    </format>
    <format dxfId="29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1">
            <x v="2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1">
            <x v="4"/>
          </reference>
        </references>
      </pivotArea>
    </format>
    <format dxfId="27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1">
            <x v="2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>
            <x v="4"/>
          </reference>
        </references>
      </pivotArea>
    </format>
    <format dxfId="25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02934D-55A8-477F-8AF8-879B5CA3B4E7}" name="표1" displayName="표1" ref="B18:H21" totalsRowShown="0" headerRowDxfId="36" headerRowBorderDxfId="45" tableBorderDxfId="46" totalsRowBorderDxfId="44">
  <autoFilter ref="B18:H21" xr:uid="{5702934D-55A8-477F-8AF8-879B5CA3B4E7}"/>
  <tableColumns count="7">
    <tableColumn id="1" xr3:uid="{9C9DCE1B-20F1-42CA-8B95-86861B8694D1}" name="코드" dataDxfId="43"/>
    <tableColumn id="2" xr3:uid="{6DD6FEA8-F3CE-47CA-8EFE-4BE020949647}" name="제품명" dataDxfId="42"/>
    <tableColumn id="3" xr3:uid="{9F9FC818-EE1F-4160-BDE2-5440FB3AA3B7}" name="제조사" dataDxfId="41"/>
    <tableColumn id="4" xr3:uid="{0C66E096-1025-4291-BD3B-365116528ABC}" name="구분" dataDxfId="40"/>
    <tableColumn id="5" xr3:uid="{17095ABF-DB48-4821-843C-84C0C3CE3056}" name="규격_x000a_(ml/캅셀/g)" dataDxfId="39" dataCellStyle="쉼표 [0]"/>
    <tableColumn id="6" xr3:uid="{0E595FFF-CEDD-4918-93C0-0F4A9E364670}" name="평균가격_x000a_(원)" dataDxfId="38" dataCellStyle="쉼표 [0]"/>
    <tableColumn id="7" xr3:uid="{6AF685E5-5AF5-4664-BFC0-1872F6A001D9}" name="최저가격" dataDxfId="37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6166-BC0B-4746-A5D5-288D5EA818BD}">
  <dimension ref="B1:J14"/>
  <sheetViews>
    <sheetView tabSelected="1" workbookViewId="0">
      <selection activeCell="I12" sqref="I12"/>
    </sheetView>
  </sheetViews>
  <sheetFormatPr defaultRowHeight="14.4" x14ac:dyDescent="0.4"/>
  <cols>
    <col min="1" max="1" width="1.69921875" style="1" customWidth="1"/>
    <col min="2" max="2" width="8.796875" style="1"/>
    <col min="3" max="3" width="11.5" style="1" customWidth="1"/>
    <col min="4" max="4" width="9.59765625" style="1" customWidth="1"/>
    <col min="5" max="5" width="11.59765625" style="1" customWidth="1"/>
    <col min="6" max="6" width="10.3984375" style="1" customWidth="1"/>
    <col min="7" max="16384" width="8.796875" style="1"/>
  </cols>
  <sheetData>
    <row r="1" spans="2:10" ht="28.05" customHeight="1" x14ac:dyDescent="0.4"/>
    <row r="2" spans="2:10" ht="28.05" customHeight="1" x14ac:dyDescent="0.4"/>
    <row r="3" spans="2:10" ht="28.05" customHeight="1" thickBot="1" x14ac:dyDescent="0.45"/>
    <row r="4" spans="2:10" ht="29.4" thickBot="1" x14ac:dyDescent="0.45">
      <c r="B4" s="17" t="s">
        <v>1</v>
      </c>
      <c r="C4" s="18" t="s">
        <v>2</v>
      </c>
      <c r="D4" s="18" t="s">
        <v>3</v>
      </c>
      <c r="E4" s="18" t="s">
        <v>5</v>
      </c>
      <c r="F4" s="19" t="s">
        <v>0</v>
      </c>
      <c r="G4" s="19" t="s">
        <v>6</v>
      </c>
      <c r="H4" s="18" t="s">
        <v>8</v>
      </c>
      <c r="I4" s="18" t="s">
        <v>9</v>
      </c>
      <c r="J4" s="20" t="s">
        <v>10</v>
      </c>
    </row>
    <row r="5" spans="2:10" x14ac:dyDescent="0.4">
      <c r="B5" s="9" t="s">
        <v>11</v>
      </c>
      <c r="C5" s="10" t="s">
        <v>20</v>
      </c>
      <c r="D5" s="10" t="s">
        <v>28</v>
      </c>
      <c r="E5" s="10" t="s">
        <v>33</v>
      </c>
      <c r="F5" s="11">
        <v>75</v>
      </c>
      <c r="G5" s="11">
        <v>580</v>
      </c>
      <c r="H5" s="22">
        <v>500</v>
      </c>
      <c r="I5" s="10" t="str">
        <f>IF(_xlfn.RANK.EQ(G5,$G$5:$G$12)&lt;=3,_xlfn.RANK.EQ(G5,$G$5:$G$12)," ")</f>
        <v xml:space="preserve"> </v>
      </c>
      <c r="J5" s="12" t="str">
        <f>2023-RIGHT(B5,4)&amp;"년"</f>
        <v>126년</v>
      </c>
    </row>
    <row r="6" spans="2:10" x14ac:dyDescent="0.4">
      <c r="B6" s="4" t="s">
        <v>12</v>
      </c>
      <c r="C6" s="2" t="s">
        <v>21</v>
      </c>
      <c r="D6" s="2" t="s">
        <v>29</v>
      </c>
      <c r="E6" s="2" t="s">
        <v>35</v>
      </c>
      <c r="F6" s="3">
        <v>10</v>
      </c>
      <c r="G6" s="3">
        <v>2000</v>
      </c>
      <c r="H6" s="23">
        <v>1600</v>
      </c>
      <c r="I6" s="10" t="str">
        <f t="shared" ref="I6:I12" si="0">IF(_xlfn.RANK.EQ(G6,$G$5:$G$12)&lt;=3,_xlfn.RANK.EQ(G6,$G$5:$G$12)," ")</f>
        <v xml:space="preserve"> </v>
      </c>
      <c r="J6" s="12" t="str">
        <f t="shared" ref="J6:J12" si="1">2023-RIGHT(B6,4)&amp;"년"</f>
        <v>68년</v>
      </c>
    </row>
    <row r="7" spans="2:10" x14ac:dyDescent="0.4">
      <c r="B7" s="4" t="s">
        <v>13</v>
      </c>
      <c r="C7" s="2" t="s">
        <v>22</v>
      </c>
      <c r="D7" s="2" t="s">
        <v>29</v>
      </c>
      <c r="E7" s="2" t="s">
        <v>35</v>
      </c>
      <c r="F7" s="3">
        <v>20</v>
      </c>
      <c r="G7" s="3">
        <v>400</v>
      </c>
      <c r="H7" s="23">
        <v>350</v>
      </c>
      <c r="I7" s="10" t="str">
        <f t="shared" si="0"/>
        <v xml:space="preserve"> </v>
      </c>
      <c r="J7" s="12" t="str">
        <f t="shared" si="1"/>
        <v>67년</v>
      </c>
    </row>
    <row r="8" spans="2:10" x14ac:dyDescent="0.4">
      <c r="B8" s="4" t="s">
        <v>14</v>
      </c>
      <c r="C8" s="2" t="s">
        <v>23</v>
      </c>
      <c r="D8" s="2" t="s">
        <v>29</v>
      </c>
      <c r="E8" s="2" t="s">
        <v>33</v>
      </c>
      <c r="F8" s="3">
        <v>10</v>
      </c>
      <c r="G8" s="3">
        <v>4800</v>
      </c>
      <c r="H8" s="23">
        <v>4150</v>
      </c>
      <c r="I8" s="10">
        <f t="shared" si="0"/>
        <v>2</v>
      </c>
      <c r="J8" s="12" t="str">
        <f t="shared" si="1"/>
        <v>38년</v>
      </c>
    </row>
    <row r="9" spans="2:10" x14ac:dyDescent="0.4">
      <c r="B9" s="4" t="s">
        <v>15</v>
      </c>
      <c r="C9" s="2" t="s">
        <v>24</v>
      </c>
      <c r="D9" s="2" t="s">
        <v>30</v>
      </c>
      <c r="E9" s="2" t="s">
        <v>37</v>
      </c>
      <c r="F9" s="3">
        <v>75</v>
      </c>
      <c r="G9" s="3">
        <v>500</v>
      </c>
      <c r="H9" s="23">
        <v>400</v>
      </c>
      <c r="I9" s="10" t="str">
        <f t="shared" si="0"/>
        <v xml:space="preserve"> </v>
      </c>
      <c r="J9" s="12" t="str">
        <f t="shared" si="1"/>
        <v>65년</v>
      </c>
    </row>
    <row r="10" spans="2:10" x14ac:dyDescent="0.4">
      <c r="B10" s="4" t="s">
        <v>16</v>
      </c>
      <c r="C10" s="2" t="s">
        <v>25</v>
      </c>
      <c r="D10" s="2" t="s">
        <v>30</v>
      </c>
      <c r="E10" s="2" t="s">
        <v>35</v>
      </c>
      <c r="F10" s="3">
        <v>90</v>
      </c>
      <c r="G10" s="3">
        <v>4300</v>
      </c>
      <c r="H10" s="23">
        <v>3900</v>
      </c>
      <c r="I10" s="10">
        <f t="shared" si="0"/>
        <v>3</v>
      </c>
      <c r="J10" s="12" t="str">
        <f t="shared" si="1"/>
        <v>36년</v>
      </c>
    </row>
    <row r="11" spans="2:10" x14ac:dyDescent="0.4">
      <c r="B11" s="4" t="s">
        <v>17</v>
      </c>
      <c r="C11" s="2" t="s">
        <v>26</v>
      </c>
      <c r="D11" s="2" t="s">
        <v>28</v>
      </c>
      <c r="E11" s="2" t="s">
        <v>33</v>
      </c>
      <c r="F11" s="3">
        <v>75</v>
      </c>
      <c r="G11" s="3">
        <v>500</v>
      </c>
      <c r="H11" s="23">
        <v>420</v>
      </c>
      <c r="I11" s="10" t="str">
        <f t="shared" si="0"/>
        <v xml:space="preserve"> </v>
      </c>
      <c r="J11" s="12" t="str">
        <f t="shared" si="1"/>
        <v>66년</v>
      </c>
    </row>
    <row r="12" spans="2:10" ht="15" thickBot="1" x14ac:dyDescent="0.45">
      <c r="B12" s="15" t="s">
        <v>18</v>
      </c>
      <c r="C12" s="7" t="s">
        <v>27</v>
      </c>
      <c r="D12" s="7" t="s">
        <v>31</v>
      </c>
      <c r="E12" s="7" t="s">
        <v>37</v>
      </c>
      <c r="F12" s="16">
        <v>10</v>
      </c>
      <c r="G12" s="16">
        <v>5200</v>
      </c>
      <c r="H12" s="24">
        <v>4500</v>
      </c>
      <c r="I12" s="7">
        <f t="shared" si="0"/>
        <v>1</v>
      </c>
      <c r="J12" s="8" t="str">
        <f t="shared" si="1"/>
        <v>43년</v>
      </c>
    </row>
    <row r="13" spans="2:10" x14ac:dyDescent="0.4">
      <c r="B13" s="13" t="s">
        <v>38</v>
      </c>
      <c r="C13" s="14"/>
      <c r="D13" s="14"/>
      <c r="E13" s="10" t="str">
        <f>INDEX(D5:D12,MATCH("생록천",C5:C12,0))</f>
        <v>광동제약</v>
      </c>
      <c r="F13" s="14"/>
      <c r="G13" s="14" t="s">
        <v>40</v>
      </c>
      <c r="H13" s="14"/>
      <c r="I13" s="14"/>
      <c r="J13" s="12">
        <f>MEDIAN(최저가격)</f>
        <v>1050</v>
      </c>
    </row>
    <row r="14" spans="2:10" ht="15" thickBot="1" x14ac:dyDescent="0.45">
      <c r="B14" s="5" t="s">
        <v>39</v>
      </c>
      <c r="C14" s="6"/>
      <c r="D14" s="6"/>
      <c r="E14" s="7">
        <f>DAVERAGE(B4:J12,7,E4:E5)</f>
        <v>1690</v>
      </c>
      <c r="F14" s="6"/>
      <c r="G14" s="21" t="s">
        <v>2</v>
      </c>
      <c r="H14" s="7" t="s">
        <v>19</v>
      </c>
      <c r="I14" s="21" t="s">
        <v>8</v>
      </c>
      <c r="J14" s="8">
        <f>VLOOKUP(H14,C5:J12,6,FALSE)</f>
        <v>500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G5:G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{FF3FCCE2-BA8E-4358-94A8-6385CD58DA1B}</x14:id>
        </ext>
      </extLst>
    </cfRule>
  </conditionalFormatting>
  <dataValidations count="1">
    <dataValidation type="list" allowBlank="1" showInputMessage="1" showErrorMessage="1" sqref="H14" xr:uid="{A4F9C24A-FCAC-41D7-9F2C-39F555751520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3FCCE2-BA8E-4358-94A8-6385CD58DA1B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E38B-D253-4646-BC6B-584226BC0C74}">
  <dimension ref="B1:H21"/>
  <sheetViews>
    <sheetView topLeftCell="A2" workbookViewId="0">
      <selection activeCell="B14" sqref="B14"/>
    </sheetView>
  </sheetViews>
  <sheetFormatPr defaultRowHeight="14.4" x14ac:dyDescent="0.4"/>
  <cols>
    <col min="1" max="1" width="1.69921875" style="1" customWidth="1"/>
    <col min="2" max="2" width="11.09765625" style="1" bestFit="1" customWidth="1"/>
    <col min="3" max="3" width="11.5" style="1" customWidth="1"/>
    <col min="4" max="4" width="9.59765625" style="1" customWidth="1"/>
    <col min="5" max="5" width="11.59765625" style="1" customWidth="1"/>
    <col min="6" max="6" width="10.3984375" style="1" customWidth="1"/>
    <col min="7" max="7" width="8.796875" style="1"/>
    <col min="8" max="8" width="9.796875" style="1" customWidth="1"/>
    <col min="9" max="16384" width="8.796875" style="1"/>
  </cols>
  <sheetData>
    <row r="1" spans="2:8" ht="15" thickBot="1" x14ac:dyDescent="0.45"/>
    <row r="2" spans="2:8" ht="43.8" thickBot="1" x14ac:dyDescent="0.45">
      <c r="B2" s="17" t="s">
        <v>1</v>
      </c>
      <c r="C2" s="18" t="s">
        <v>2</v>
      </c>
      <c r="D2" s="18" t="s">
        <v>3</v>
      </c>
      <c r="E2" s="18" t="s">
        <v>5</v>
      </c>
      <c r="F2" s="19" t="s">
        <v>0</v>
      </c>
      <c r="G2" s="19" t="s">
        <v>6</v>
      </c>
      <c r="H2" s="18" t="s">
        <v>8</v>
      </c>
    </row>
    <row r="3" spans="2:8" x14ac:dyDescent="0.4">
      <c r="B3" s="9" t="s">
        <v>11</v>
      </c>
      <c r="C3" s="10" t="s">
        <v>20</v>
      </c>
      <c r="D3" s="10" t="s">
        <v>28</v>
      </c>
      <c r="E3" s="10" t="s">
        <v>33</v>
      </c>
      <c r="F3" s="11">
        <v>75</v>
      </c>
      <c r="G3" s="11">
        <v>580</v>
      </c>
      <c r="H3" s="22">
        <v>500</v>
      </c>
    </row>
    <row r="4" spans="2:8" x14ac:dyDescent="0.4">
      <c r="B4" s="4" t="s">
        <v>12</v>
      </c>
      <c r="C4" s="2" t="s">
        <v>21</v>
      </c>
      <c r="D4" s="2" t="s">
        <v>29</v>
      </c>
      <c r="E4" s="2" t="s">
        <v>35</v>
      </c>
      <c r="F4" s="3">
        <v>10</v>
      </c>
      <c r="G4" s="3">
        <v>2000</v>
      </c>
      <c r="H4" s="23">
        <v>1600</v>
      </c>
    </row>
    <row r="5" spans="2:8" x14ac:dyDescent="0.4">
      <c r="B5" s="4" t="s">
        <v>13</v>
      </c>
      <c r="C5" s="2" t="s">
        <v>22</v>
      </c>
      <c r="D5" s="2" t="s">
        <v>29</v>
      </c>
      <c r="E5" s="2" t="s">
        <v>35</v>
      </c>
      <c r="F5" s="3">
        <v>20</v>
      </c>
      <c r="G5" s="3">
        <v>400</v>
      </c>
      <c r="H5" s="23">
        <v>350</v>
      </c>
    </row>
    <row r="6" spans="2:8" x14ac:dyDescent="0.4">
      <c r="B6" s="4" t="s">
        <v>14</v>
      </c>
      <c r="C6" s="2" t="s">
        <v>23</v>
      </c>
      <c r="D6" s="2" t="s">
        <v>29</v>
      </c>
      <c r="E6" s="2" t="s">
        <v>33</v>
      </c>
      <c r="F6" s="3">
        <v>10</v>
      </c>
      <c r="G6" s="3">
        <v>4800</v>
      </c>
      <c r="H6" s="23">
        <v>4150</v>
      </c>
    </row>
    <row r="7" spans="2:8" x14ac:dyDescent="0.4">
      <c r="B7" s="4" t="s">
        <v>15</v>
      </c>
      <c r="C7" s="2" t="s">
        <v>24</v>
      </c>
      <c r="D7" s="2" t="s">
        <v>30</v>
      </c>
      <c r="E7" s="2" t="s">
        <v>37</v>
      </c>
      <c r="F7" s="3">
        <v>75</v>
      </c>
      <c r="G7" s="3">
        <v>500</v>
      </c>
      <c r="H7" s="23">
        <v>400</v>
      </c>
    </row>
    <row r="8" spans="2:8" x14ac:dyDescent="0.4">
      <c r="B8" s="4" t="s">
        <v>16</v>
      </c>
      <c r="C8" s="2" t="s">
        <v>25</v>
      </c>
      <c r="D8" s="2" t="s">
        <v>30</v>
      </c>
      <c r="E8" s="2" t="s">
        <v>35</v>
      </c>
      <c r="F8" s="3">
        <v>90</v>
      </c>
      <c r="G8" s="3">
        <v>4300</v>
      </c>
      <c r="H8" s="23">
        <v>3900</v>
      </c>
    </row>
    <row r="9" spans="2:8" x14ac:dyDescent="0.4">
      <c r="B9" s="4" t="s">
        <v>17</v>
      </c>
      <c r="C9" s="2" t="s">
        <v>26</v>
      </c>
      <c r="D9" s="2" t="s">
        <v>28</v>
      </c>
      <c r="E9" s="2" t="s">
        <v>33</v>
      </c>
      <c r="F9" s="3">
        <v>75</v>
      </c>
      <c r="G9" s="3">
        <v>500</v>
      </c>
      <c r="H9" s="23">
        <v>420</v>
      </c>
    </row>
    <row r="10" spans="2:8" ht="15" thickBot="1" x14ac:dyDescent="0.45">
      <c r="B10" s="15" t="s">
        <v>18</v>
      </c>
      <c r="C10" s="7" t="s">
        <v>27</v>
      </c>
      <c r="D10" s="7" t="s">
        <v>31</v>
      </c>
      <c r="E10" s="7" t="s">
        <v>37</v>
      </c>
      <c r="F10" s="16">
        <v>10</v>
      </c>
      <c r="G10" s="16">
        <v>5200</v>
      </c>
      <c r="H10" s="24">
        <v>4500</v>
      </c>
    </row>
    <row r="12" spans="2:8" ht="15" thickBot="1" x14ac:dyDescent="0.45"/>
    <row r="13" spans="2:8" ht="29.4" thickBot="1" x14ac:dyDescent="0.45">
      <c r="B13" s="18" t="s">
        <v>5</v>
      </c>
      <c r="C13" s="19" t="s">
        <v>6</v>
      </c>
    </row>
    <row r="14" spans="2:8" x14ac:dyDescent="0.4">
      <c r="B14" s="1" t="s">
        <v>49</v>
      </c>
      <c r="C14" s="1" t="s">
        <v>41</v>
      </c>
    </row>
    <row r="18" spans="2:8" ht="29.4" thickBot="1" x14ac:dyDescent="0.45">
      <c r="B18" s="29" t="s">
        <v>1</v>
      </c>
      <c r="C18" s="30" t="s">
        <v>2</v>
      </c>
      <c r="D18" s="30" t="s">
        <v>3</v>
      </c>
      <c r="E18" s="30" t="s">
        <v>5</v>
      </c>
      <c r="F18" s="31" t="s">
        <v>0</v>
      </c>
      <c r="G18" s="31" t="s">
        <v>6</v>
      </c>
      <c r="H18" s="32" t="s">
        <v>8</v>
      </c>
    </row>
    <row r="19" spans="2:8" x14ac:dyDescent="0.4">
      <c r="B19" s="27" t="s">
        <v>12</v>
      </c>
      <c r="C19" s="25" t="s">
        <v>21</v>
      </c>
      <c r="D19" s="25" t="s">
        <v>29</v>
      </c>
      <c r="E19" s="25" t="s">
        <v>35</v>
      </c>
      <c r="F19" s="26">
        <v>10</v>
      </c>
      <c r="G19" s="26">
        <v>2000</v>
      </c>
      <c r="H19" s="28">
        <v>1600</v>
      </c>
    </row>
    <row r="20" spans="2:8" x14ac:dyDescent="0.4">
      <c r="B20" s="27" t="s">
        <v>16</v>
      </c>
      <c r="C20" s="25" t="s">
        <v>25</v>
      </c>
      <c r="D20" s="25" t="s">
        <v>30</v>
      </c>
      <c r="E20" s="25" t="s">
        <v>35</v>
      </c>
      <c r="F20" s="26">
        <v>90</v>
      </c>
      <c r="G20" s="26">
        <v>4300</v>
      </c>
      <c r="H20" s="28">
        <v>3900</v>
      </c>
    </row>
    <row r="21" spans="2:8" x14ac:dyDescent="0.4">
      <c r="B21" s="33" t="s">
        <v>18</v>
      </c>
      <c r="C21" s="34" t="s">
        <v>27</v>
      </c>
      <c r="D21" s="34" t="s">
        <v>31</v>
      </c>
      <c r="E21" s="34" t="s">
        <v>37</v>
      </c>
      <c r="F21" s="35">
        <v>10</v>
      </c>
      <c r="G21" s="35">
        <v>5200</v>
      </c>
      <c r="H21" s="36">
        <v>4500</v>
      </c>
    </row>
  </sheetData>
  <phoneticPr fontId="2" type="noConversion"/>
  <conditionalFormatting sqref="G3:G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{E1EFDA42-C020-4A75-A5E8-7A88CCA1BAE6}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EFDA42-C020-4A75-A5E8-7A88CCA1BAE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ECD5-EB12-4773-83E6-A8E43610304F}">
  <dimension ref="B2:J19"/>
  <sheetViews>
    <sheetView workbookViewId="0">
      <selection activeCell="D4" sqref="D4"/>
    </sheetView>
  </sheetViews>
  <sheetFormatPr defaultRowHeight="14.4" x14ac:dyDescent="0.4"/>
  <cols>
    <col min="1" max="1" width="1.69921875" style="1" customWidth="1"/>
    <col min="2" max="2" width="12.59765625" style="1" bestFit="1" customWidth="1"/>
    <col min="3" max="3" width="12.296875" style="1" bestFit="1" customWidth="1"/>
    <col min="4" max="4" width="19.5" style="1" bestFit="1" customWidth="1"/>
    <col min="5" max="5" width="12.296875" style="1" bestFit="1" customWidth="1"/>
    <col min="6" max="6" width="19.5" style="1" bestFit="1" customWidth="1"/>
    <col min="7" max="7" width="12.296875" style="1" bestFit="1" customWidth="1"/>
    <col min="8" max="8" width="19.5" style="1" bestFit="1" customWidth="1"/>
    <col min="9" max="9" width="16.8984375" style="1" bestFit="1" customWidth="1"/>
    <col min="10" max="10" width="22.09765625" style="1" bestFit="1" customWidth="1"/>
    <col min="11" max="16384" width="8.796875" style="1"/>
  </cols>
  <sheetData>
    <row r="2" spans="2:10" ht="17.399999999999999" x14ac:dyDescent="0.4">
      <c r="B2" s="38"/>
      <c r="C2" s="39" t="s">
        <v>4</v>
      </c>
      <c r="D2" s="38"/>
      <c r="E2" s="38"/>
      <c r="F2" s="38"/>
      <c r="G2" s="38"/>
      <c r="H2" s="38"/>
      <c r="I2"/>
      <c r="J2"/>
    </row>
    <row r="3" spans="2:10" ht="17.399999999999999" x14ac:dyDescent="0.4">
      <c r="B3" s="38"/>
      <c r="C3" s="41" t="s">
        <v>34</v>
      </c>
      <c r="D3" s="40"/>
      <c r="E3" s="41" t="s">
        <v>36</v>
      </c>
      <c r="F3" s="40"/>
      <c r="G3" s="41" t="s">
        <v>32</v>
      </c>
      <c r="H3" s="40"/>
      <c r="I3"/>
      <c r="J3"/>
    </row>
    <row r="4" spans="2:10" ht="17.399999999999999" x14ac:dyDescent="0.4">
      <c r="B4" s="39" t="s">
        <v>7</v>
      </c>
      <c r="C4" s="42" t="s">
        <v>43</v>
      </c>
      <c r="D4" s="42" t="s">
        <v>50</v>
      </c>
      <c r="E4" s="42" t="s">
        <v>43</v>
      </c>
      <c r="F4" s="42" t="s">
        <v>50</v>
      </c>
      <c r="G4" s="42" t="s">
        <v>43</v>
      </c>
      <c r="H4" s="42" t="s">
        <v>50</v>
      </c>
      <c r="I4"/>
      <c r="J4"/>
    </row>
    <row r="5" spans="2:10" ht="17.399999999999999" x14ac:dyDescent="0.4">
      <c r="B5" s="37" t="s">
        <v>44</v>
      </c>
      <c r="C5" s="43">
        <v>1</v>
      </c>
      <c r="D5" s="43">
        <v>400</v>
      </c>
      <c r="E5" s="43">
        <v>1</v>
      </c>
      <c r="F5" s="43">
        <v>500</v>
      </c>
      <c r="G5" s="43">
        <v>2</v>
      </c>
      <c r="H5" s="43">
        <v>500</v>
      </c>
      <c r="I5"/>
      <c r="J5"/>
    </row>
    <row r="6" spans="2:10" ht="17.399999999999999" x14ac:dyDescent="0.4">
      <c r="B6" s="37" t="s">
        <v>45</v>
      </c>
      <c r="C6" s="43">
        <v>1</v>
      </c>
      <c r="D6" s="43">
        <v>2000</v>
      </c>
      <c r="E6" s="44" t="s">
        <v>48</v>
      </c>
      <c r="F6" s="44" t="s">
        <v>48</v>
      </c>
      <c r="G6" s="44" t="s">
        <v>48</v>
      </c>
      <c r="H6" s="44" t="s">
        <v>48</v>
      </c>
      <c r="I6"/>
      <c r="J6"/>
    </row>
    <row r="7" spans="2:10" ht="17.399999999999999" x14ac:dyDescent="0.4">
      <c r="B7" s="37" t="s">
        <v>46</v>
      </c>
      <c r="C7" s="43">
        <v>1</v>
      </c>
      <c r="D7" s="43">
        <v>4300</v>
      </c>
      <c r="E7" s="44" t="s">
        <v>48</v>
      </c>
      <c r="F7" s="44" t="s">
        <v>48</v>
      </c>
      <c r="G7" s="44" t="s">
        <v>48</v>
      </c>
      <c r="H7" s="44" t="s">
        <v>48</v>
      </c>
      <c r="I7"/>
      <c r="J7"/>
    </row>
    <row r="8" spans="2:10" ht="17.399999999999999" x14ac:dyDescent="0.4">
      <c r="B8" s="37" t="s">
        <v>47</v>
      </c>
      <c r="C8" s="44" t="s">
        <v>48</v>
      </c>
      <c r="D8" s="44" t="s">
        <v>48</v>
      </c>
      <c r="E8" s="43">
        <v>1</v>
      </c>
      <c r="F8" s="43">
        <v>5200</v>
      </c>
      <c r="G8" s="43">
        <v>1</v>
      </c>
      <c r="H8" s="43">
        <v>4800</v>
      </c>
      <c r="I8"/>
      <c r="J8"/>
    </row>
    <row r="9" spans="2:10" ht="17.399999999999999" x14ac:dyDescent="0.4">
      <c r="B9" s="37" t="s">
        <v>42</v>
      </c>
      <c r="C9" s="43">
        <v>3</v>
      </c>
      <c r="D9" s="43">
        <v>400</v>
      </c>
      <c r="E9" s="43">
        <v>2</v>
      </c>
      <c r="F9" s="43">
        <v>500</v>
      </c>
      <c r="G9" s="43">
        <v>3</v>
      </c>
      <c r="H9" s="43">
        <v>500</v>
      </c>
      <c r="I9"/>
      <c r="J9"/>
    </row>
    <row r="10" spans="2:10" ht="17.399999999999999" x14ac:dyDescent="0.4">
      <c r="B10"/>
      <c r="C10"/>
      <c r="D10"/>
      <c r="E10"/>
      <c r="F10"/>
      <c r="G10"/>
      <c r="H10"/>
      <c r="I10"/>
      <c r="J10"/>
    </row>
    <row r="11" spans="2:10" ht="17.399999999999999" x14ac:dyDescent="0.4">
      <c r="B11"/>
      <c r="C11"/>
      <c r="D11"/>
      <c r="E11"/>
      <c r="F11"/>
      <c r="G11"/>
      <c r="H11"/>
      <c r="I11"/>
      <c r="J11"/>
    </row>
    <row r="12" spans="2:10" ht="17.399999999999999" x14ac:dyDescent="0.4">
      <c r="B12"/>
      <c r="C12"/>
      <c r="D12"/>
      <c r="E12"/>
      <c r="F12"/>
      <c r="G12"/>
      <c r="H12"/>
      <c r="I12"/>
      <c r="J12"/>
    </row>
    <row r="13" spans="2:10" ht="17.399999999999999" x14ac:dyDescent="0.4">
      <c r="B13"/>
      <c r="C13"/>
      <c r="D13"/>
      <c r="E13"/>
      <c r="F13"/>
      <c r="G13"/>
      <c r="H13"/>
      <c r="I13"/>
      <c r="J13"/>
    </row>
    <row r="14" spans="2:10" ht="17.399999999999999" x14ac:dyDescent="0.4">
      <c r="B14"/>
      <c r="C14"/>
      <c r="D14"/>
    </row>
    <row r="15" spans="2:10" ht="17.399999999999999" x14ac:dyDescent="0.4">
      <c r="B15"/>
      <c r="C15"/>
      <c r="D15"/>
    </row>
    <row r="16" spans="2:10" ht="17.399999999999999" x14ac:dyDescent="0.4">
      <c r="B16"/>
      <c r="C16"/>
      <c r="D16"/>
    </row>
    <row r="17" spans="2:4" ht="17.399999999999999" x14ac:dyDescent="0.4">
      <c r="B17"/>
      <c r="C17"/>
      <c r="D17"/>
    </row>
    <row r="18" spans="2:4" ht="17.399999999999999" x14ac:dyDescent="0.4">
      <c r="B18"/>
      <c r="C18"/>
      <c r="D18"/>
    </row>
    <row r="19" spans="2:4" ht="17.399999999999999" x14ac:dyDescent="0.4">
      <c r="B19"/>
      <c r="C19"/>
      <c r="D19"/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최저가겨</vt:lpstr>
      <vt:lpstr>최저가격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김토현</dc:creator>
  <cp:lastModifiedBy>김토현</cp:lastModifiedBy>
  <dcterms:created xsi:type="dcterms:W3CDTF">2024-07-11T04:05:19Z</dcterms:created>
  <dcterms:modified xsi:type="dcterms:W3CDTF">2024-07-11T05:31:16Z</dcterms:modified>
</cp:coreProperties>
</file>