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A22DF632-079A-4D49-9D96-4E39362222E1}" xr6:coauthVersionLast="47" xr6:coauthVersionMax="47" xr10:uidLastSave="{00000000-0000-0000-0000-000000000000}"/>
  <bookViews>
    <workbookView xWindow="-120" yWindow="-120" windowWidth="29040" windowHeight="15840" activeTab="1" xr2:uid="{AA0E284A-8429-4D1C-BC80-9E759D1DEB06}"/>
  </bookViews>
  <sheets>
    <sheet name="제1작업" sheetId="3" r:id="rId1"/>
    <sheet name="제2작업" sheetId="2" r:id="rId2"/>
    <sheet name="제3작업" sheetId="1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J6" i="3"/>
  <c r="J7" i="3"/>
  <c r="J8" i="3"/>
  <c r="J9" i="3"/>
  <c r="J10" i="3"/>
  <c r="J11" i="3"/>
  <c r="J12" i="3"/>
  <c r="J5" i="3"/>
  <c r="E14" i="3"/>
  <c r="E13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<sst xmlns="http://schemas.openxmlformats.org/spreadsheetml/2006/main" count="141" uniqueCount="50">
  <si>
    <t>상품코드</t>
    <phoneticPr fontId="2" type="noConversion"/>
  </si>
  <si>
    <t>M25-02</t>
    <phoneticPr fontId="2" type="noConversion"/>
  </si>
  <si>
    <t>MB29-03</t>
    <phoneticPr fontId="2" type="noConversion"/>
  </si>
  <si>
    <t>B32-02</t>
    <phoneticPr fontId="2" type="noConversion"/>
  </si>
  <si>
    <t>S19-01</t>
    <phoneticPr fontId="2" type="noConversion"/>
  </si>
  <si>
    <t>M20-02</t>
    <phoneticPr fontId="2" type="noConversion"/>
  </si>
  <si>
    <t>B37-02</t>
    <phoneticPr fontId="2" type="noConversion"/>
  </si>
  <si>
    <t>M15-01</t>
    <phoneticPr fontId="2" type="noConversion"/>
  </si>
  <si>
    <t>M14-03</t>
    <phoneticPr fontId="2" type="noConversion"/>
  </si>
  <si>
    <t>최대전월판매량</t>
    <phoneticPr fontId="2" type="noConversion"/>
  </si>
  <si>
    <t>수산물 특산품 수</t>
    <phoneticPr fontId="2" type="noConversion"/>
  </si>
  <si>
    <t>상품명</t>
    <phoneticPr fontId="2" type="noConversion"/>
  </si>
  <si>
    <t>백진주 쌀</t>
    <phoneticPr fontId="2" type="noConversion"/>
  </si>
  <si>
    <t>살치살 스테이크</t>
    <phoneticPr fontId="2" type="noConversion"/>
  </si>
  <si>
    <t>딱새우</t>
    <phoneticPr fontId="2" type="noConversion"/>
  </si>
  <si>
    <t>등심 스테이크</t>
    <phoneticPr fontId="2" type="noConversion"/>
  </si>
  <si>
    <t>돌산 갓김치</t>
    <phoneticPr fontId="2" type="noConversion"/>
  </si>
  <si>
    <t>랍스터 테일</t>
    <phoneticPr fontId="2" type="noConversion"/>
  </si>
  <si>
    <t>대봉 곶감</t>
    <phoneticPr fontId="2" type="noConversion"/>
  </si>
  <si>
    <t>황토 고구마</t>
    <phoneticPr fontId="2" type="noConversion"/>
  </si>
  <si>
    <t>구분</t>
  </si>
  <si>
    <t>구분</t>
    <phoneticPr fontId="2" type="noConversion"/>
  </si>
  <si>
    <t>농산물</t>
  </si>
  <si>
    <t>농산물</t>
    <phoneticPr fontId="2" type="noConversion"/>
  </si>
  <si>
    <t>축산물</t>
  </si>
  <si>
    <t>축산물</t>
    <phoneticPr fontId="2" type="noConversion"/>
  </si>
  <si>
    <t>수산물</t>
  </si>
  <si>
    <t>수산물</t>
    <phoneticPr fontId="2" type="noConversion"/>
  </si>
  <si>
    <t>단가
(단위:원)</t>
    <phoneticPr fontId="2" type="noConversion"/>
  </si>
  <si>
    <t>전월판매량</t>
    <phoneticPr fontId="2" type="noConversion"/>
  </si>
  <si>
    <t>당월판매량</t>
  </si>
  <si>
    <t>당월판매량</t>
    <phoneticPr fontId="2" type="noConversion"/>
  </si>
  <si>
    <t>농산물 당월판매량의 평균</t>
    <phoneticPr fontId="2" type="noConversion"/>
  </si>
  <si>
    <t>포장
단위</t>
    <phoneticPr fontId="2" type="noConversion"/>
  </si>
  <si>
    <t>20kg</t>
    <phoneticPr fontId="2" type="noConversion"/>
  </si>
  <si>
    <t>500g</t>
    <phoneticPr fontId="2" type="noConversion"/>
  </si>
  <si>
    <t>1kg</t>
    <phoneticPr fontId="2" type="noConversion"/>
  </si>
  <si>
    <t>2kg</t>
    <phoneticPr fontId="2" type="noConversion"/>
  </si>
  <si>
    <t>480g</t>
    <phoneticPr fontId="2" type="noConversion"/>
  </si>
  <si>
    <t>30구</t>
    <phoneticPr fontId="2" type="noConversion"/>
  </si>
  <si>
    <t>10kg</t>
    <phoneticPr fontId="2" type="noConversion"/>
  </si>
  <si>
    <t>지역</t>
    <phoneticPr fontId="2" type="noConversion"/>
  </si>
  <si>
    <t>비고</t>
    <phoneticPr fontId="2" type="noConversion"/>
  </si>
  <si>
    <t>&lt;=2000</t>
  </si>
  <si>
    <t>총합계</t>
  </si>
  <si>
    <t>개수 : 상품명</t>
  </si>
  <si>
    <t>평균 : 단가</t>
  </si>
  <si>
    <t>**</t>
  </si>
  <si>
    <t>살치살 스테이크</t>
  </si>
  <si>
    <t>&lt;&gt;수산물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</si>
</sst>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EA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Fill="1" applyAlignment="1">
      <alignment horizontal="right" vertical="center"/>
    </xf>
    <xf numFmtId="41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농산물 및 축산물의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제1작업!$C$5:$C$12</c:f>
              <c:strCache>
                <c:ptCount val="8"/>
                <c:pt idx="0">
                  <c:v>백진주 쌀</c:v>
                </c:pt>
                <c:pt idx="1">
                  <c:v>살치살 스테이크</c:v>
                </c:pt>
                <c:pt idx="2">
                  <c:v>딱새우</c:v>
                </c:pt>
                <c:pt idx="3">
                  <c:v>등심 스테이크</c:v>
                </c:pt>
                <c:pt idx="4">
                  <c:v>돌산 갓김치</c:v>
                </c:pt>
                <c:pt idx="5">
                  <c:v>랍스터 테일</c:v>
                </c:pt>
                <c:pt idx="6">
                  <c:v>대봉 곶감</c:v>
                </c:pt>
                <c:pt idx="7">
                  <c:v>황토 고구마</c:v>
                </c:pt>
              </c:strCache>
            </c:strRef>
          </c:cat>
          <c:val>
            <c:numRef>
              <c:f>제1작업!$E$5:$E$12</c:f>
              <c:numCache>
                <c:formatCode>_(* #,##0_);_(* \(#,##0\);_(* "-"_);_(@_)</c:formatCode>
                <c:ptCount val="8"/>
                <c:pt idx="0">
                  <c:v>70000</c:v>
                </c:pt>
                <c:pt idx="1">
                  <c:v>30000</c:v>
                </c:pt>
                <c:pt idx="2">
                  <c:v>13900</c:v>
                </c:pt>
                <c:pt idx="3">
                  <c:v>36000</c:v>
                </c:pt>
                <c:pt idx="4">
                  <c:v>19000</c:v>
                </c:pt>
                <c:pt idx="5">
                  <c:v>32000</c:v>
                </c:pt>
                <c:pt idx="6">
                  <c:v>80000</c:v>
                </c:pt>
                <c:pt idx="7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1-4129-93F8-B8D1681F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55226815"/>
        <c:axId val="755221055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1-4129-93F8-B8D1681FB7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제1작업!$C$5:$C$12</c:f>
              <c:strCache>
                <c:ptCount val="8"/>
                <c:pt idx="0">
                  <c:v>백진주 쌀</c:v>
                </c:pt>
                <c:pt idx="1">
                  <c:v>살치살 스테이크</c:v>
                </c:pt>
                <c:pt idx="2">
                  <c:v>딱새우</c:v>
                </c:pt>
                <c:pt idx="3">
                  <c:v>등심 스테이크</c:v>
                </c:pt>
                <c:pt idx="4">
                  <c:v>돌산 갓김치</c:v>
                </c:pt>
                <c:pt idx="5">
                  <c:v>랍스터 테일</c:v>
                </c:pt>
                <c:pt idx="6">
                  <c:v>대봉 곶감</c:v>
                </c:pt>
                <c:pt idx="7">
                  <c:v>황토 고구마</c:v>
                </c:pt>
              </c:strCache>
            </c:strRef>
          </c:cat>
          <c:val>
            <c:numRef>
              <c:f>제1작업!$G$5:$G$12</c:f>
              <c:numCache>
                <c:formatCode>_(* #,##0_);_(* \(#,##0\);_(* "-"_);_(@_)</c:formatCode>
                <c:ptCount val="8"/>
                <c:pt idx="0">
                  <c:v>2045</c:v>
                </c:pt>
                <c:pt idx="1">
                  <c:v>1520</c:v>
                </c:pt>
                <c:pt idx="2">
                  <c:v>950</c:v>
                </c:pt>
                <c:pt idx="3">
                  <c:v>805</c:v>
                </c:pt>
                <c:pt idx="4">
                  <c:v>1852</c:v>
                </c:pt>
                <c:pt idx="5">
                  <c:v>1820</c:v>
                </c:pt>
                <c:pt idx="6">
                  <c:v>2505</c:v>
                </c:pt>
                <c:pt idx="7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1-4129-93F8-B8D1681F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95791"/>
        <c:axId val="781994351"/>
      </c:lineChart>
      <c:catAx>
        <c:axId val="75522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55221055"/>
        <c:crosses val="autoZero"/>
        <c:auto val="1"/>
        <c:lblAlgn val="ctr"/>
        <c:lblOffset val="100"/>
        <c:noMultiLvlLbl val="0"/>
      </c:catAx>
      <c:valAx>
        <c:axId val="755221055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55226815"/>
        <c:crosses val="autoZero"/>
        <c:crossBetween val="between"/>
        <c:majorUnit val="20000"/>
      </c:valAx>
      <c:valAx>
        <c:axId val="781994351"/>
        <c:scaling>
          <c:orientation val="minMax"/>
          <c:max val="3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81995791"/>
        <c:crosses val="max"/>
        <c:crossBetween val="between"/>
        <c:majorUnit val="600"/>
      </c:valAx>
      <c:catAx>
        <c:axId val="78199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9943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3A0304-50A9-487B-ACB3-FC9611278E6A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0</xdr:rowOff>
    </xdr:from>
    <xdr:to>
      <xdr:col>7</xdr:col>
      <xdr:colOff>61232</xdr:colOff>
      <xdr:row>3</xdr:row>
      <xdr:rowOff>0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60B085C3-C345-B192-F7FF-533193FE1BEE}"/>
            </a:ext>
          </a:extLst>
        </xdr:cNvPr>
        <xdr:cNvSpPr/>
      </xdr:nvSpPr>
      <xdr:spPr>
        <a:xfrm>
          <a:off x="176893" y="0"/>
          <a:ext cx="4129768" cy="510268"/>
        </a:xfrm>
        <a:prstGeom prst="wave">
          <a:avLst>
            <a:gd name="adj1" fmla="val 12500"/>
            <a:gd name="adj2" fmla="val 658"/>
          </a:avLst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 특산물 판매 현황</a:t>
          </a:r>
        </a:p>
      </xdr:txBody>
    </xdr:sp>
    <xdr:clientData/>
  </xdr:twoCellAnchor>
  <xdr:twoCellAnchor editAs="oneCell">
    <xdr:from>
      <xdr:col>7</xdr:col>
      <xdr:colOff>142875</xdr:colOff>
      <xdr:row>0</xdr:row>
      <xdr:rowOff>0</xdr:rowOff>
    </xdr:from>
    <xdr:to>
      <xdr:col>9</xdr:col>
      <xdr:colOff>673553</xdr:colOff>
      <xdr:row>2</xdr:row>
      <xdr:rowOff>153202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78A59C3-4021-6F6E-B37E-A2FFBBBF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8304" y="0"/>
          <a:ext cx="1905000" cy="493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78A5E48-13B8-7682-6DC7-BD4B00B4C5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0.53733</cdr:x>
      <cdr:y>0.16202</cdr:y>
    </cdr:from>
    <cdr:to>
      <cdr:x>0.69444</cdr:x>
      <cdr:y>0.25365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2B4E28D9-E059-B1C8-43CA-5791C42124B3}"/>
            </a:ext>
          </a:extLst>
        </cdr:cNvPr>
        <cdr:cNvSpPr/>
      </cdr:nvSpPr>
      <cdr:spPr>
        <a:xfrm xmlns:a="http://schemas.openxmlformats.org/drawingml/2006/main">
          <a:off x="4996589" y="984788"/>
          <a:ext cx="1461038" cy="556970"/>
        </a:xfrm>
        <a:prstGeom xmlns:a="http://schemas.openxmlformats.org/drawingml/2006/main" prst="wedgeEllipseCallout">
          <a:avLst>
            <a:gd name="adj1" fmla="val 74596"/>
            <a:gd name="adj2" fmla="val -25906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/>
            <a:t>최다 판매량</a:t>
          </a:r>
          <a:endParaRPr lang="ko-K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67.987952662035" createdVersion="8" refreshedVersion="8" minRefreshableVersion="3" recordCount="8" xr:uid="{8AC4BACC-9749-449C-912D-61BF044C5A93}">
  <cacheSource type="worksheet">
    <worksheetSource ref="B4:I12" sheet="제1작업"/>
  </cacheSource>
  <cacheFields count="8">
    <cacheField name="상품코드" numFmtId="0">
      <sharedItems/>
    </cacheField>
    <cacheField name="상품명" numFmtId="0">
      <sharedItems/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824" maxValue="2361"/>
    </cacheField>
    <cacheField name="당월판매량" numFmtId="41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</cacheField>
    <cacheField name="포장_x000a_단위" numFmtId="0">
      <sharedItems/>
    </cacheField>
    <cacheField name="지역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s v="백진주 쌀"/>
    <x v="0"/>
    <n v="70000"/>
    <n v="1820"/>
    <x v="0"/>
    <s v="20kg"/>
    <s v="전라"/>
  </r>
  <r>
    <s v="MB29-03"/>
    <s v="살치살 스테이크"/>
    <x v="1"/>
    <n v="30000"/>
    <n v="1892"/>
    <x v="1"/>
    <s v="500g"/>
    <s v="충청"/>
  </r>
  <r>
    <s v="B32-02"/>
    <s v="딱새우"/>
    <x v="2"/>
    <n v="13900"/>
    <n v="891"/>
    <x v="2"/>
    <s v="1kg"/>
    <s v="전라"/>
  </r>
  <r>
    <s v="S19-01"/>
    <s v="등심 스테이크"/>
    <x v="1"/>
    <n v="36000"/>
    <n v="1020"/>
    <x v="3"/>
    <s v="500g"/>
    <s v="경기"/>
  </r>
  <r>
    <s v="M20-02"/>
    <s v="돌산 갓김치"/>
    <x v="0"/>
    <n v="19000"/>
    <n v="1457"/>
    <x v="4"/>
    <s v="2kg"/>
    <s v="전라"/>
  </r>
  <r>
    <s v="B37-02"/>
    <s v="랍스터 테일"/>
    <x v="2"/>
    <n v="32000"/>
    <n v="824"/>
    <x v="5"/>
    <s v="480g"/>
    <s v="전라"/>
  </r>
  <r>
    <s v="M15-01"/>
    <s v="대봉 곶감"/>
    <x v="0"/>
    <n v="80000"/>
    <n v="2361"/>
    <x v="6"/>
    <s v="30구"/>
    <s v="경기"/>
  </r>
  <r>
    <s v="M14-03"/>
    <s v="황토 고구마"/>
    <x v="0"/>
    <n v="27500"/>
    <n v="941"/>
    <x v="7"/>
    <s v="10kg"/>
    <s v="충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9A0EB-8E3E-4DC3-8588-4C8F9162BA29}" name="피벗 테이블3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13" firstHeaderRow="1" firstDataRow="3" firstDataCol="1"/>
  <pivotFields count="8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41" showAll="0">
      <items count="9">
        <item x="3"/>
        <item x="2"/>
        <item x="1"/>
        <item x="7"/>
        <item x="5"/>
        <item x="4"/>
        <item x="0"/>
        <item x="6"/>
        <item t="default"/>
      </items>
    </pivotField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" fld="3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D06EA-6FC5-4ECB-A6C4-6675D53FF2B5}" name="표1" displayName="표1" ref="B18:D22" totalsRowShown="0">
  <autoFilter ref="B18:D22" xr:uid="{164D06EA-6FC5-4ECB-A6C4-6675D53FF2B5}"/>
  <tableColumns count="3">
    <tableColumn id="1" xr3:uid="{803493C1-E9FC-4029-B6A2-F6A6DF89B277}" name="구분" dataDxfId="2"/>
    <tableColumn id="2" xr3:uid="{C6FEFBE3-74E7-4EEE-AF5F-23565AE03C4B}" name="단가_x000a_(단위:원)" dataDxfId="1" dataCellStyle="쉼표 [0]"/>
    <tableColumn id="3" xr3:uid="{843DCF34-39C9-4D67-92B8-7FB6D8CDFCFF}" name="당월판매량" dataDxfId="0" dataCellStyle="쉼표 [0]"/>
  </tableColumns>
  <tableStyleInfo name="TableStyleMedium2" showFirstColumn="0" showLastColumn="0" showRowStripes="1" showColumnStripes="1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E5D1-5E60-4122-924E-D8F59C46B89D}">
  <dimension ref="B4:K20"/>
  <sheetViews>
    <sheetView zoomScale="140" zoomScaleNormal="140" workbookViewId="0">
      <selection activeCell="G5" sqref="G5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9" style="1"/>
    <col min="5" max="5" width="9.25" style="1" bestFit="1" customWidth="1"/>
    <col min="6" max="6" width="9.5" style="1" bestFit="1" customWidth="1"/>
    <col min="7" max="10" width="9" style="1"/>
    <col min="11" max="11" width="5.875" style="1" customWidth="1"/>
    <col min="12" max="16384" width="9" style="1"/>
  </cols>
  <sheetData>
    <row r="4" spans="2:10" ht="27" x14ac:dyDescent="0.3">
      <c r="B4" s="4" t="s">
        <v>0</v>
      </c>
      <c r="C4" s="4" t="s">
        <v>11</v>
      </c>
      <c r="D4" s="4" t="s">
        <v>21</v>
      </c>
      <c r="E4" s="5" t="s">
        <v>28</v>
      </c>
      <c r="F4" s="4" t="s">
        <v>29</v>
      </c>
      <c r="G4" s="4" t="s">
        <v>31</v>
      </c>
      <c r="H4" s="5" t="s">
        <v>33</v>
      </c>
      <c r="I4" s="4" t="s">
        <v>41</v>
      </c>
      <c r="J4" s="4" t="s">
        <v>42</v>
      </c>
    </row>
    <row r="5" spans="2:10" x14ac:dyDescent="0.3">
      <c r="B5" s="1" t="s">
        <v>1</v>
      </c>
      <c r="C5" s="1" t="s">
        <v>12</v>
      </c>
      <c r="D5" s="1" t="s">
        <v>23</v>
      </c>
      <c r="E5" s="7">
        <v>70000</v>
      </c>
      <c r="F5" s="6">
        <v>1820</v>
      </c>
      <c r="G5" s="7">
        <v>2045</v>
      </c>
      <c r="H5" s="2" t="s">
        <v>34</v>
      </c>
      <c r="I5" s="1" t="str">
        <f>CHOOSE(RIGHT($B5,1),"경기","전라","충청")</f>
        <v>전라</v>
      </c>
      <c r="J5" s="1" t="str">
        <f>IF(AND(F5&gt;=1000,F5&gt;=G5),"▼","")</f>
        <v/>
      </c>
    </row>
    <row r="6" spans="2:10" x14ac:dyDescent="0.3">
      <c r="B6" s="1" t="s">
        <v>2</v>
      </c>
      <c r="C6" s="1" t="s">
        <v>13</v>
      </c>
      <c r="D6" s="1" t="s">
        <v>25</v>
      </c>
      <c r="E6" s="7">
        <v>30000</v>
      </c>
      <c r="F6" s="6">
        <v>1892</v>
      </c>
      <c r="G6" s="7">
        <v>1520</v>
      </c>
      <c r="H6" s="2" t="s">
        <v>35</v>
      </c>
      <c r="I6" s="1" t="str">
        <f t="shared" ref="I6:I12" si="0">CHOOSE(RIGHT($B6,1),"경기","전라","충청")</f>
        <v>충청</v>
      </c>
      <c r="J6" s="1" t="str">
        <f t="shared" ref="J6:J12" si="1">IF(AND(F6&gt;=1000,F6&gt;=G6),"▼","")</f>
        <v>▼</v>
      </c>
    </row>
    <row r="7" spans="2:10" x14ac:dyDescent="0.3">
      <c r="B7" s="1" t="s">
        <v>3</v>
      </c>
      <c r="C7" s="1" t="s">
        <v>14</v>
      </c>
      <c r="D7" s="1" t="s">
        <v>27</v>
      </c>
      <c r="E7" s="7">
        <v>13900</v>
      </c>
      <c r="F7" s="6">
        <v>891</v>
      </c>
      <c r="G7" s="7">
        <v>950</v>
      </c>
      <c r="H7" s="2" t="s">
        <v>36</v>
      </c>
      <c r="I7" s="1" t="str">
        <f t="shared" si="0"/>
        <v>전라</v>
      </c>
      <c r="J7" s="1" t="str">
        <f t="shared" si="1"/>
        <v/>
      </c>
    </row>
    <row r="8" spans="2:10" x14ac:dyDescent="0.3">
      <c r="B8" s="1" t="s">
        <v>4</v>
      </c>
      <c r="C8" s="1" t="s">
        <v>15</v>
      </c>
      <c r="D8" s="1" t="s">
        <v>25</v>
      </c>
      <c r="E8" s="7">
        <v>36000</v>
      </c>
      <c r="F8" s="6">
        <v>1020</v>
      </c>
      <c r="G8" s="7">
        <v>805</v>
      </c>
      <c r="H8" s="2" t="s">
        <v>35</v>
      </c>
      <c r="I8" s="1" t="str">
        <f t="shared" si="0"/>
        <v>경기</v>
      </c>
      <c r="J8" s="1" t="str">
        <f t="shared" si="1"/>
        <v>▼</v>
      </c>
    </row>
    <row r="9" spans="2:10" x14ac:dyDescent="0.3">
      <c r="B9" s="1" t="s">
        <v>5</v>
      </c>
      <c r="C9" s="1" t="s">
        <v>16</v>
      </c>
      <c r="D9" s="1" t="s">
        <v>23</v>
      </c>
      <c r="E9" s="7">
        <v>19000</v>
      </c>
      <c r="F9" s="6">
        <v>1457</v>
      </c>
      <c r="G9" s="7">
        <v>1852</v>
      </c>
      <c r="H9" s="2" t="s">
        <v>37</v>
      </c>
      <c r="I9" s="1" t="str">
        <f t="shared" si="0"/>
        <v>전라</v>
      </c>
      <c r="J9" s="1" t="str">
        <f t="shared" si="1"/>
        <v/>
      </c>
    </row>
    <row r="10" spans="2:10" x14ac:dyDescent="0.3">
      <c r="B10" s="1" t="s">
        <v>6</v>
      </c>
      <c r="C10" s="1" t="s">
        <v>17</v>
      </c>
      <c r="D10" s="1" t="s">
        <v>27</v>
      </c>
      <c r="E10" s="7">
        <v>32000</v>
      </c>
      <c r="F10" s="6">
        <v>824</v>
      </c>
      <c r="G10" s="7">
        <v>1820</v>
      </c>
      <c r="H10" s="2" t="s">
        <v>38</v>
      </c>
      <c r="I10" s="1" t="str">
        <f t="shared" si="0"/>
        <v>전라</v>
      </c>
      <c r="J10" s="1" t="str">
        <f t="shared" si="1"/>
        <v/>
      </c>
    </row>
    <row r="11" spans="2:10" x14ac:dyDescent="0.3">
      <c r="B11" s="1" t="s">
        <v>7</v>
      </c>
      <c r="C11" s="1" t="s">
        <v>18</v>
      </c>
      <c r="D11" s="1" t="s">
        <v>23</v>
      </c>
      <c r="E11" s="7">
        <v>80000</v>
      </c>
      <c r="F11" s="6">
        <v>2361</v>
      </c>
      <c r="G11" s="7">
        <v>2505</v>
      </c>
      <c r="H11" s="2" t="s">
        <v>39</v>
      </c>
      <c r="I11" s="1" t="str">
        <f t="shared" si="0"/>
        <v>경기</v>
      </c>
      <c r="J11" s="1" t="str">
        <f t="shared" si="1"/>
        <v/>
      </c>
    </row>
    <row r="12" spans="2:10" x14ac:dyDescent="0.3">
      <c r="B12" s="1" t="s">
        <v>8</v>
      </c>
      <c r="C12" s="1" t="s">
        <v>19</v>
      </c>
      <c r="D12" s="1" t="s">
        <v>23</v>
      </c>
      <c r="E12" s="7">
        <v>27500</v>
      </c>
      <c r="F12" s="6">
        <v>941</v>
      </c>
      <c r="G12" s="7">
        <v>1653</v>
      </c>
      <c r="H12" s="2" t="s">
        <v>40</v>
      </c>
      <c r="I12" s="1" t="str">
        <f t="shared" si="0"/>
        <v>충청</v>
      </c>
      <c r="J12" s="1" t="str">
        <f t="shared" si="1"/>
        <v/>
      </c>
    </row>
    <row r="13" spans="2:10" ht="16.5" customHeight="1" x14ac:dyDescent="0.3">
      <c r="B13" s="13" t="s">
        <v>9</v>
      </c>
      <c r="C13" s="13"/>
      <c r="D13" s="13"/>
      <c r="E13" s="1">
        <f>MAX(전월판매량)</f>
        <v>2361</v>
      </c>
      <c r="F13" s="14"/>
      <c r="G13" s="13" t="s">
        <v>32</v>
      </c>
      <c r="H13" s="13"/>
      <c r="I13" s="13"/>
      <c r="J13" s="1">
        <f>ROUND(DAVERAGE(B4:J14,6,G4:G12),0)</f>
        <v>1644</v>
      </c>
    </row>
    <row r="14" spans="2:10" x14ac:dyDescent="0.3">
      <c r="B14" s="13" t="s">
        <v>10</v>
      </c>
      <c r="C14" s="13"/>
      <c r="D14" s="13"/>
      <c r="E14" s="1" t="str">
        <f>COUNTIF(D5:D12,"수산물")&amp;"개"</f>
        <v>2개</v>
      </c>
      <c r="F14" s="14"/>
      <c r="G14" s="4" t="s">
        <v>11</v>
      </c>
      <c r="H14" s="1" t="s">
        <v>48</v>
      </c>
      <c r="I14" s="4" t="s">
        <v>31</v>
      </c>
      <c r="J14" s="1">
        <f>VLOOKUP(H14,C5:G12,5,0)</f>
        <v>1520</v>
      </c>
    </row>
    <row r="19" spans="11:11" x14ac:dyDescent="0.3">
      <c r="K19" s="3"/>
    </row>
    <row r="20" spans="11:11" ht="30" customHeight="1" x14ac:dyDescent="0.3">
      <c r="K20" s="3"/>
    </row>
  </sheetData>
  <mergeCells count="4">
    <mergeCell ref="B13:D13"/>
    <mergeCell ref="B14:D14"/>
    <mergeCell ref="G13:I13"/>
    <mergeCell ref="F13:F14"/>
  </mergeCells>
  <phoneticPr fontId="2" type="noConversion"/>
  <conditionalFormatting sqref="G5:G12">
    <cfRule type="expression" dxfId="3" priority="1">
      <formula>$G5&gt;=2000</formula>
    </cfRule>
  </conditionalFormatting>
  <dataValidations count="1">
    <dataValidation type="list" allowBlank="1" showInputMessage="1" showErrorMessage="1" sqref="H14" xr:uid="{A6CD2BD2-4419-4610-91C8-A2854507980A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6396-9F03-4E98-91B4-5F8D5828EA1B}">
  <dimension ref="B2:H22"/>
  <sheetViews>
    <sheetView tabSelected="1" zoomScale="120" zoomScaleNormal="120" workbookViewId="0">
      <selection activeCell="D19" sqref="D19:D22"/>
    </sheetView>
  </sheetViews>
  <sheetFormatPr defaultRowHeight="16.5" x14ac:dyDescent="0.3"/>
  <cols>
    <col min="1" max="1" width="1.625" customWidth="1"/>
    <col min="2" max="2" width="9.75" customWidth="1"/>
    <col min="3" max="4" width="15.875" bestFit="1" customWidth="1"/>
    <col min="6" max="7" width="11.625" customWidth="1"/>
  </cols>
  <sheetData>
    <row r="2" spans="2:8" ht="27" x14ac:dyDescent="0.3">
      <c r="B2" s="4" t="s">
        <v>0</v>
      </c>
      <c r="C2" s="4" t="s">
        <v>11</v>
      </c>
      <c r="D2" s="4" t="s">
        <v>21</v>
      </c>
      <c r="E2" s="5" t="s">
        <v>28</v>
      </c>
      <c r="F2" s="4" t="s">
        <v>29</v>
      </c>
      <c r="G2" s="4" t="s">
        <v>31</v>
      </c>
      <c r="H2" s="5" t="s">
        <v>33</v>
      </c>
    </row>
    <row r="3" spans="2:8" x14ac:dyDescent="0.3">
      <c r="B3" s="1" t="s">
        <v>1</v>
      </c>
      <c r="C3" s="1" t="s">
        <v>12</v>
      </c>
      <c r="D3" s="1" t="s">
        <v>23</v>
      </c>
      <c r="E3" s="7">
        <v>70000</v>
      </c>
      <c r="F3" s="6">
        <v>1820</v>
      </c>
      <c r="G3" s="7">
        <v>2045</v>
      </c>
      <c r="H3" s="2" t="s">
        <v>34</v>
      </c>
    </row>
    <row r="4" spans="2:8" x14ac:dyDescent="0.3">
      <c r="B4" s="1" t="s">
        <v>2</v>
      </c>
      <c r="C4" s="1" t="s">
        <v>13</v>
      </c>
      <c r="D4" s="1" t="s">
        <v>25</v>
      </c>
      <c r="E4" s="7">
        <v>30000</v>
      </c>
      <c r="F4" s="6">
        <v>1892</v>
      </c>
      <c r="G4" s="7">
        <v>1520</v>
      </c>
      <c r="H4" s="2" t="s">
        <v>35</v>
      </c>
    </row>
    <row r="5" spans="2:8" x14ac:dyDescent="0.3">
      <c r="B5" s="1" t="s">
        <v>3</v>
      </c>
      <c r="C5" s="1" t="s">
        <v>14</v>
      </c>
      <c r="D5" s="1" t="s">
        <v>27</v>
      </c>
      <c r="E5" s="7">
        <v>13900</v>
      </c>
      <c r="F5" s="6">
        <v>891</v>
      </c>
      <c r="G5" s="7">
        <v>950</v>
      </c>
      <c r="H5" s="2" t="s">
        <v>36</v>
      </c>
    </row>
    <row r="6" spans="2:8" x14ac:dyDescent="0.3">
      <c r="B6" s="1" t="s">
        <v>4</v>
      </c>
      <c r="C6" s="1" t="s">
        <v>15</v>
      </c>
      <c r="D6" s="1" t="s">
        <v>25</v>
      </c>
      <c r="E6" s="7">
        <v>36000</v>
      </c>
      <c r="F6" s="6">
        <v>1020</v>
      </c>
      <c r="G6" s="7">
        <v>805</v>
      </c>
      <c r="H6" s="2" t="s">
        <v>35</v>
      </c>
    </row>
    <row r="7" spans="2:8" x14ac:dyDescent="0.3">
      <c r="B7" s="1" t="s">
        <v>5</v>
      </c>
      <c r="C7" s="1" t="s">
        <v>16</v>
      </c>
      <c r="D7" s="1" t="s">
        <v>23</v>
      </c>
      <c r="E7" s="7">
        <v>19000</v>
      </c>
      <c r="F7" s="6">
        <v>1457</v>
      </c>
      <c r="G7" s="7">
        <v>1852</v>
      </c>
      <c r="H7" s="2" t="s">
        <v>37</v>
      </c>
    </row>
    <row r="8" spans="2:8" x14ac:dyDescent="0.3">
      <c r="B8" s="1" t="s">
        <v>6</v>
      </c>
      <c r="C8" s="1" t="s">
        <v>17</v>
      </c>
      <c r="D8" s="1" t="s">
        <v>27</v>
      </c>
      <c r="E8" s="7">
        <v>32000</v>
      </c>
      <c r="F8" s="6">
        <v>824</v>
      </c>
      <c r="G8" s="7">
        <v>1820</v>
      </c>
      <c r="H8" s="2" t="s">
        <v>38</v>
      </c>
    </row>
    <row r="9" spans="2:8" x14ac:dyDescent="0.3">
      <c r="B9" s="1" t="s">
        <v>7</v>
      </c>
      <c r="C9" s="1" t="s">
        <v>18</v>
      </c>
      <c r="D9" s="1" t="s">
        <v>23</v>
      </c>
      <c r="E9" s="7">
        <v>80000</v>
      </c>
      <c r="F9" s="6">
        <v>2361</v>
      </c>
      <c r="G9" s="7">
        <v>2505</v>
      </c>
      <c r="H9" s="2" t="s">
        <v>39</v>
      </c>
    </row>
    <row r="10" spans="2:8" x14ac:dyDescent="0.3">
      <c r="B10" s="1" t="s">
        <v>8</v>
      </c>
      <c r="C10" s="1" t="s">
        <v>19</v>
      </c>
      <c r="D10" s="1" t="s">
        <v>23</v>
      </c>
      <c r="E10" s="7">
        <v>27500</v>
      </c>
      <c r="F10" s="6">
        <v>941</v>
      </c>
      <c r="G10" s="7">
        <v>1653</v>
      </c>
      <c r="H10" s="2" t="s">
        <v>40</v>
      </c>
    </row>
    <row r="13" spans="2:8" x14ac:dyDescent="0.3">
      <c r="B13" s="4" t="s">
        <v>21</v>
      </c>
      <c r="C13" s="4" t="s">
        <v>31</v>
      </c>
    </row>
    <row r="14" spans="2:8" x14ac:dyDescent="0.3">
      <c r="B14" t="s">
        <v>49</v>
      </c>
      <c r="C14" t="s">
        <v>43</v>
      </c>
    </row>
    <row r="18" spans="2:4" ht="27" x14ac:dyDescent="0.3">
      <c r="B18" s="17" t="s">
        <v>21</v>
      </c>
      <c r="C18" s="18" t="s">
        <v>28</v>
      </c>
      <c r="D18" s="17" t="s">
        <v>31</v>
      </c>
    </row>
    <row r="19" spans="2:4" ht="26.25" customHeight="1" x14ac:dyDescent="0.3">
      <c r="B19" s="17" t="s">
        <v>25</v>
      </c>
      <c r="C19" s="8">
        <v>30000</v>
      </c>
      <c r="D19" s="8">
        <v>1520</v>
      </c>
    </row>
    <row r="20" spans="2:4" x14ac:dyDescent="0.3">
      <c r="B20" s="17" t="s">
        <v>25</v>
      </c>
      <c r="C20" s="8">
        <v>36000</v>
      </c>
      <c r="D20" s="8">
        <v>805</v>
      </c>
    </row>
    <row r="21" spans="2:4" x14ac:dyDescent="0.3">
      <c r="B21" s="17" t="s">
        <v>23</v>
      </c>
      <c r="C21" s="8">
        <v>19000</v>
      </c>
      <c r="D21" s="8">
        <v>1852</v>
      </c>
    </row>
    <row r="22" spans="2:4" x14ac:dyDescent="0.3">
      <c r="B22" s="17" t="s">
        <v>23</v>
      </c>
      <c r="C22" s="8">
        <v>27500</v>
      </c>
      <c r="D22" s="8">
        <v>1653</v>
      </c>
    </row>
  </sheetData>
  <phoneticPr fontId="2" type="noConversion"/>
  <conditionalFormatting sqref="G3:G10">
    <cfRule type="expression" dxfId="4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47DD-D9ED-45BE-939D-FED8D1F42D48}">
  <dimension ref="B2:H13"/>
  <sheetViews>
    <sheetView zoomScale="120" zoomScaleNormal="120" workbookViewId="0">
      <selection activeCell="I10" sqref="I10"/>
    </sheetView>
  </sheetViews>
  <sheetFormatPr defaultRowHeight="16.5" x14ac:dyDescent="0.3"/>
  <cols>
    <col min="1" max="1" width="1.625" customWidth="1"/>
    <col min="2" max="2" width="15.25" bestFit="1" customWidth="1"/>
    <col min="3" max="3" width="13.125" bestFit="1" customWidth="1"/>
    <col min="4" max="4" width="11.125" bestFit="1" customWidth="1"/>
    <col min="5" max="5" width="13.125" bestFit="1" customWidth="1"/>
    <col min="6" max="6" width="11.125" bestFit="1" customWidth="1"/>
    <col min="7" max="7" width="13.125" bestFit="1" customWidth="1"/>
    <col min="8" max="8" width="11.125" bestFit="1" customWidth="1"/>
    <col min="9" max="9" width="18" bestFit="1" customWidth="1"/>
    <col min="10" max="10" width="15.875" bestFit="1" customWidth="1"/>
    <col min="11" max="11" width="18" bestFit="1" customWidth="1"/>
    <col min="12" max="12" width="24.125" bestFit="1" customWidth="1"/>
  </cols>
  <sheetData>
    <row r="2" spans="2:8" x14ac:dyDescent="0.3">
      <c r="B2" s="10"/>
      <c r="C2" s="11" t="s">
        <v>20</v>
      </c>
      <c r="D2" s="10"/>
      <c r="E2" s="10"/>
      <c r="F2" s="10"/>
      <c r="G2" s="10"/>
      <c r="H2" s="10"/>
    </row>
    <row r="3" spans="2:8" x14ac:dyDescent="0.3">
      <c r="B3" s="10"/>
      <c r="C3" s="15" t="s">
        <v>24</v>
      </c>
      <c r="D3" s="16"/>
      <c r="E3" s="15" t="s">
        <v>26</v>
      </c>
      <c r="F3" s="16"/>
      <c r="G3" s="15" t="s">
        <v>22</v>
      </c>
      <c r="H3" s="16"/>
    </row>
    <row r="4" spans="2:8" x14ac:dyDescent="0.3">
      <c r="B4" s="11" t="s">
        <v>30</v>
      </c>
      <c r="C4" s="12" t="s">
        <v>45</v>
      </c>
      <c r="D4" s="12" t="s">
        <v>46</v>
      </c>
      <c r="E4" s="12" t="s">
        <v>45</v>
      </c>
      <c r="F4" s="12" t="s">
        <v>46</v>
      </c>
      <c r="G4" s="12" t="s">
        <v>45</v>
      </c>
      <c r="H4" s="12" t="s">
        <v>46</v>
      </c>
    </row>
    <row r="5" spans="2:8" x14ac:dyDescent="0.3">
      <c r="B5" s="9">
        <v>805</v>
      </c>
      <c r="C5">
        <v>1</v>
      </c>
      <c r="D5">
        <v>36000</v>
      </c>
      <c r="E5" t="s">
        <v>47</v>
      </c>
      <c r="F5" t="s">
        <v>47</v>
      </c>
      <c r="G5" t="s">
        <v>47</v>
      </c>
      <c r="H5" t="s">
        <v>47</v>
      </c>
    </row>
    <row r="6" spans="2:8" x14ac:dyDescent="0.3">
      <c r="B6" s="9">
        <v>950</v>
      </c>
      <c r="C6" t="s">
        <v>47</v>
      </c>
      <c r="D6" t="s">
        <v>47</v>
      </c>
      <c r="E6">
        <v>1</v>
      </c>
      <c r="F6">
        <v>13900</v>
      </c>
      <c r="G6" t="s">
        <v>47</v>
      </c>
      <c r="H6" t="s">
        <v>47</v>
      </c>
    </row>
    <row r="7" spans="2:8" x14ac:dyDescent="0.3">
      <c r="B7" s="9">
        <v>1520</v>
      </c>
      <c r="C7">
        <v>1</v>
      </c>
      <c r="D7">
        <v>30000</v>
      </c>
      <c r="E7" t="s">
        <v>47</v>
      </c>
      <c r="F7" t="s">
        <v>47</v>
      </c>
      <c r="G7" t="s">
        <v>47</v>
      </c>
      <c r="H7" t="s">
        <v>47</v>
      </c>
    </row>
    <row r="8" spans="2:8" x14ac:dyDescent="0.3">
      <c r="B8" s="9">
        <v>1653</v>
      </c>
      <c r="C8" t="s">
        <v>47</v>
      </c>
      <c r="D8" t="s">
        <v>47</v>
      </c>
      <c r="E8" t="s">
        <v>47</v>
      </c>
      <c r="F8" t="s">
        <v>47</v>
      </c>
      <c r="G8">
        <v>1</v>
      </c>
      <c r="H8">
        <v>27500</v>
      </c>
    </row>
    <row r="9" spans="2:8" x14ac:dyDescent="0.3">
      <c r="B9" s="9">
        <v>1820</v>
      </c>
      <c r="C9" t="s">
        <v>47</v>
      </c>
      <c r="D9" t="s">
        <v>47</v>
      </c>
      <c r="E9">
        <v>1</v>
      </c>
      <c r="F9">
        <v>32000</v>
      </c>
      <c r="G9" t="s">
        <v>47</v>
      </c>
      <c r="H9" t="s">
        <v>47</v>
      </c>
    </row>
    <row r="10" spans="2:8" x14ac:dyDescent="0.3">
      <c r="B10" s="9">
        <v>1852</v>
      </c>
      <c r="C10" t="s">
        <v>47</v>
      </c>
      <c r="D10" t="s">
        <v>47</v>
      </c>
      <c r="E10" t="s">
        <v>47</v>
      </c>
      <c r="F10" t="s">
        <v>47</v>
      </c>
      <c r="G10">
        <v>1</v>
      </c>
      <c r="H10">
        <v>19000</v>
      </c>
    </row>
    <row r="11" spans="2:8" x14ac:dyDescent="0.3">
      <c r="B11" s="9">
        <v>2045</v>
      </c>
      <c r="C11" t="s">
        <v>47</v>
      </c>
      <c r="D11" t="s">
        <v>47</v>
      </c>
      <c r="E11" t="s">
        <v>47</v>
      </c>
      <c r="F11" t="s">
        <v>47</v>
      </c>
      <c r="G11">
        <v>1</v>
      </c>
      <c r="H11">
        <v>70000</v>
      </c>
    </row>
    <row r="12" spans="2:8" x14ac:dyDescent="0.3">
      <c r="B12" s="9">
        <v>2505</v>
      </c>
      <c r="C12" t="s">
        <v>47</v>
      </c>
      <c r="D12" t="s">
        <v>47</v>
      </c>
      <c r="E12" t="s">
        <v>47</v>
      </c>
      <c r="F12" t="s">
        <v>47</v>
      </c>
      <c r="G12">
        <v>1</v>
      </c>
      <c r="H12">
        <v>80000</v>
      </c>
    </row>
    <row r="13" spans="2:8" x14ac:dyDescent="0.3">
      <c r="B13" s="9" t="s">
        <v>44</v>
      </c>
      <c r="C13">
        <v>2</v>
      </c>
      <c r="D13">
        <v>33000</v>
      </c>
      <c r="E13">
        <v>2</v>
      </c>
      <c r="F13">
        <v>22950</v>
      </c>
      <c r="G13">
        <v>4</v>
      </c>
      <c r="H13">
        <v>49125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2024-06-24T14:01:26Z</dcterms:created>
  <dcterms:modified xsi:type="dcterms:W3CDTF">2024-06-27T14:06:52Z</dcterms:modified>
</cp:coreProperties>
</file>