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0" documentId="8_{29020485-AACB-4043-A213-1696D6DD958A}" xr6:coauthVersionLast="47" xr6:coauthVersionMax="47" xr10:uidLastSave="{00000000-0000-0000-0000-000000000000}"/>
  <bookViews>
    <workbookView xWindow="-110" yWindow="-110" windowWidth="25820" windowHeight="15500" tabRatio="721" firstSheet="1" activeTab="8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분석작업-2" sheetId="6" r:id="rId6"/>
    <sheet name="시나리오 요약" sheetId="10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E28" i="4"/>
  <c r="E29" i="4"/>
  <c r="E30" i="4"/>
  <c r="E31" i="4"/>
  <c r="E26" i="4"/>
  <c r="D27" i="4"/>
  <c r="D28" i="4"/>
  <c r="D29" i="4"/>
  <c r="D30" i="4"/>
  <c r="D31" i="4"/>
  <c r="D26" i="4"/>
  <c r="J22" i="4"/>
  <c r="D22" i="4"/>
  <c r="C22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3" i="4" a="1"/>
  <c r="J3" i="4" s="1"/>
  <c r="D4" i="4"/>
  <c r="D5" i="4"/>
  <c r="D6" i="4"/>
  <c r="D7" i="4"/>
  <c r="D8" i="4"/>
  <c r="D3" i="4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<sst xmlns="http://schemas.openxmlformats.org/spreadsheetml/2006/main" count="320" uniqueCount="229">
  <si>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</si>
  <si>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</si>
  <si>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</si>
  <si>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</si>
  <si>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</si>
  <si>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</si>
  <si>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</si>
  <si>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</si>
  <si>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</si>
  <si>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</si>
  <si>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</si>
  <si>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</si>
  <si>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</si>
  <si>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</si>
  <si>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</si>
  <si>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</si>
  <si>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</si>
  <si>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</si>
  <si>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</si>
  <si>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</si>
  <si>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</si>
  <si>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</si>
  <si>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</si>
  <si>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</si>
  <si>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</si>
  <si>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</si>
  <si>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</si>
  <si>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</si>
  <si>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</si>
  <si>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</si>
  <si>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</si>
  <si>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</si>
  <si>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</si>
  <si>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</si>
  <si>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</si>
  <si>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</si>
  <si>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</si>
  <si>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</si>
  <si>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</si>
  <si>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</si>
  <si>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</si>
  <si>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</si>
  <si>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</si>
  <si>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</si>
  <si>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</si>
  <si>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</si>
  <si>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</si>
  <si>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</si>
  <si>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</si>
  <si>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</si>
  <si>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</si>
  <si>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</si>
  <si>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</si>
  <si>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</si>
  <si>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</si>
  <si>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</si>
  <si>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</si>
  <si>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</si>
  <si>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</si>
  <si>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</si>
  <si>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</si>
  <si>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</si>
  <si>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</si>
  <si>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</si>
  <si>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</si>
  <si>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</si>
  <si>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</si>
  <si>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</si>
  <si>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</si>
  <si>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</si>
  <si>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</si>
  <si>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</si>
  <si>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</si>
  <si>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</si>
  <si>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</si>
  <si>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</si>
  <si>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</si>
  <si>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</si>
  <si>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</si>
  <si>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</si>
  <si>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</si>
  <si>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</si>
  <si>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</si>
  <si>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</si>
  <si>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</si>
  <si>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</si>
  <si>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</si>
  <si>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</si>
  <si>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</si>
  <si>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</si>
  <si>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</si>
  <si>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</si>
  <si>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</si>
  <si>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</si>
  <si>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</si>
  <si>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</si>
  <si>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</si>
  <si>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</si>
  <si>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</si>
  <si>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</si>
  <si>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</si>
  <si>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</si>
  <si>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</si>
  <si>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</si>
  <si>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</si>
  <si>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</si>
  <si>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</si>
  <si>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</si>
  <si>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</si>
  <si>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</si>
  <si>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</si>
  <si>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</si>
  <si>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</si>
  <si>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</si>
  <si>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</si>
  <si>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</si>
  <si>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</si>
  <si>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</si>
  <si>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</si>
  <si>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</si>
  <si>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</si>
  <si>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</si>
  <si>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</si>
  <si>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</si>
  <si>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</si>
  <si>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</si>
  <si>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</si>
  <si>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</si>
  <si>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</si>
  <si>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</si>
  <si>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</si>
  <si>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</si>
  <si>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</si>
  <si>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</si>
  <si>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</si>
  <si>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</si>
  <si>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</si>
  <si>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</si>
  <si>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</si>
  <si>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</si>
  <si>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</si>
  <si>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</si>
  <si>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</si>
  <si>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</si>
  <si>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</si>
  <si>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</si>
  <si>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</si>
  <si>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</si>
  <si>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</si>
  <si>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</si>
  <si>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</si>
  <si>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</si>
  <si>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</si>
  <si>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</si>
  <si>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</si>
  <si>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</si>
  <si>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</si>
  <si>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</si>
  <si>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</si>
  <si>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</si>
  <si>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</si>
  <si>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</si>
  <si>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</si>
  <si>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</si>
  <si>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</si>
  <si>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</si>
  <si>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</si>
  <si>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</si>
  <si>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</si>
  <si>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</si>
  <si>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</si>
  <si>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</si>
  <si>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</si>
  <si>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</si>
  <si>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</si>
  <si>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</si>
  <si>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</si>
  <si>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</si>
  <si>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</si>
  <si>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</si>
  <si>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</si>
  <si>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</si>
  <si>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</si>
  <si>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</si>
  <si>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</si>
  <si>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</si>
  <si>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</si>
  <si>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</si>
  <si>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</si>
  <si>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</si>
  <si>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</si>
  <si>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</si>
  <si>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국가별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</si>
  <si>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</si>
  <si>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</si>
  <si>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</si>
  <si>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</si>
  <si>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</si>
  <si>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</si>
  <si>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</si>
  <si>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</si>
  <si>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</si>
  <si>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</si>
  <si>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</si>
  <si>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</si>
  <si>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컴퓨터(PC) 販賣 현황</t>
    <phoneticPr fontId="1" type="noConversion"/>
  </si>
  <si>
    <t>대리점</t>
    <phoneticPr fontId="1" type="noConversion"/>
  </si>
  <si>
    <t>행 레이블</t>
  </si>
  <si>
    <t>총합계</t>
  </si>
  <si>
    <t>열 레이블</t>
  </si>
  <si>
    <t>합계 : 미수금</t>
  </si>
  <si>
    <t>*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</si>
  <si>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</si>
  <si>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</si>
  <si>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</si>
  <si>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</si>
  <si>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</si>
  <si>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</si>
  <si>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</si>
  <si>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단가인상</t>
  </si>
  <si>
    <t>만든 사람 김준 날짜 2026-08-18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</si>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</sst>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2" applyAlignment="1">
      <alignment horizontal="center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8" fontId="0" fillId="0" borderId="12" xfId="0" applyNumberFormat="1" applyBorder="1">
      <alignment vertic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DD9-8EBB-A3E8A5E00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793359"/>
        <c:axId val="169493711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16949371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793359"/>
        <c:crosses val="max"/>
        <c:crossBetween val="between"/>
      </c:valAx>
      <c:catAx>
        <c:axId val="192793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493711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2.970574189814" createdVersion="8" refreshedVersion="8" minRefreshableVersion="3" recordCount="10" xr:uid="{AA97937D-3AB0-4E3F-9CB1-04E0835756FE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8FC0A-39E8-487E-8169-DF246836DF4E}" name="피벗 테이블1" cacheId="4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 numFmtId="176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10" sqref="G10"/>
    </sheetView>
  </sheetViews>
  <sheetFormatPr defaultRowHeight="17" x14ac:dyDescent="0.45"/>
  <cols>
    <col min="4" max="4" width="9.6640625" bestFit="1" customWidth="1"/>
    <col min="5" max="5" width="9.9140625" bestFit="1" customWidth="1"/>
    <col min="6" max="6" width="9.5" bestFit="1" customWidth="1"/>
    <col min="7" max="7" width="12.33203125" bestFit="1" customWidth="1"/>
  </cols>
  <sheetData>
    <row r="1" spans="1:7" x14ac:dyDescent="0.45">
      <c r="A1" t="s">
        <v>0</v>
      </c>
    </row>
    <row r="3" spans="1:7" x14ac:dyDescent="0.45">
      <c r="A3" s="1" t="s">
        <v>192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  <c r="G3" s="1" t="s">
        <v>204</v>
      </c>
    </row>
    <row r="4" spans="1:7" x14ac:dyDescent="0.45">
      <c r="A4" s="1" t="s">
        <v>193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5">
      <c r="A5" s="1" t="s">
        <v>194</v>
      </c>
      <c r="B5" s="1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5">
      <c r="A6" s="1" t="s">
        <v>195</v>
      </c>
      <c r="B6" s="1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5">
      <c r="A7" s="1" t="s">
        <v>196</v>
      </c>
      <c r="B7" s="1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5">
      <c r="A8" s="1" t="s">
        <v>197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5">
      <c r="A9" s="1" t="s">
        <v>198</v>
      </c>
      <c r="B9" s="1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L11" sqref="L11"/>
    </sheetView>
  </sheetViews>
  <sheetFormatPr defaultRowHeight="17" x14ac:dyDescent="0.45"/>
  <cols>
    <col min="4" max="4" width="10.9140625" bestFit="1" customWidth="1"/>
    <col min="6" max="6" width="10.9140625" bestFit="1" customWidth="1"/>
  </cols>
  <sheetData>
    <row r="1" spans="1:7" ht="30" customHeight="1" thickBot="1" x14ac:dyDescent="0.5">
      <c r="A1" s="18" t="s">
        <v>205</v>
      </c>
      <c r="B1" s="18"/>
      <c r="C1" s="18"/>
      <c r="D1" s="18"/>
      <c r="E1" s="18"/>
      <c r="F1" s="18"/>
      <c r="G1" s="18"/>
    </row>
    <row r="2" spans="1:7" ht="18" thickTop="1" thickBot="1" x14ac:dyDescent="0.5"/>
    <row r="3" spans="1:7" x14ac:dyDescent="0.45">
      <c r="A3" s="21" t="s">
        <v>206</v>
      </c>
      <c r="B3" s="22" t="s">
        <v>73</v>
      </c>
      <c r="C3" s="22" t="s">
        <v>74</v>
      </c>
      <c r="D3" s="22" t="s">
        <v>75</v>
      </c>
      <c r="E3" s="22" t="s">
        <v>76</v>
      </c>
      <c r="F3" s="22" t="s">
        <v>77</v>
      </c>
      <c r="G3" s="23" t="s">
        <v>78</v>
      </c>
    </row>
    <row r="4" spans="1:7" x14ac:dyDescent="0.45">
      <c r="A4" s="24" t="s">
        <v>79</v>
      </c>
      <c r="B4" s="6">
        <v>200</v>
      </c>
      <c r="C4" s="6">
        <v>220</v>
      </c>
      <c r="D4" s="19">
        <v>2640000</v>
      </c>
      <c r="E4" s="20">
        <v>0.2</v>
      </c>
      <c r="F4" s="19">
        <v>2112000</v>
      </c>
      <c r="G4" s="25">
        <v>1.1000000000000001</v>
      </c>
    </row>
    <row r="5" spans="1:7" x14ac:dyDescent="0.45">
      <c r="A5" s="24" t="s">
        <v>80</v>
      </c>
      <c r="B5" s="6">
        <v>150</v>
      </c>
      <c r="C5" s="6">
        <v>120</v>
      </c>
      <c r="D5" s="19">
        <v>1440000</v>
      </c>
      <c r="E5" s="20">
        <v>0.1</v>
      </c>
      <c r="F5" s="19">
        <v>1296000</v>
      </c>
      <c r="G5" s="25">
        <v>0.8</v>
      </c>
    </row>
    <row r="6" spans="1:7" x14ac:dyDescent="0.45">
      <c r="A6" s="24" t="s">
        <v>81</v>
      </c>
      <c r="B6" s="6">
        <v>120</v>
      </c>
      <c r="C6" s="6">
        <v>100</v>
      </c>
      <c r="D6" s="19">
        <v>1200000</v>
      </c>
      <c r="E6" s="20">
        <v>0.1</v>
      </c>
      <c r="F6" s="19">
        <v>1080000</v>
      </c>
      <c r="G6" s="25">
        <v>0.83</v>
      </c>
    </row>
    <row r="7" spans="1:7" x14ac:dyDescent="0.45">
      <c r="A7" s="24" t="s">
        <v>82</v>
      </c>
      <c r="B7" s="6">
        <v>300</v>
      </c>
      <c r="C7" s="6">
        <v>220</v>
      </c>
      <c r="D7" s="19">
        <v>2640000</v>
      </c>
      <c r="E7" s="20">
        <v>0.2</v>
      </c>
      <c r="F7" s="19">
        <v>2112000</v>
      </c>
      <c r="G7" s="25">
        <v>0.73</v>
      </c>
    </row>
    <row r="8" spans="1:7" x14ac:dyDescent="0.45">
      <c r="A8" s="24" t="s">
        <v>83</v>
      </c>
      <c r="B8" s="6">
        <v>200</v>
      </c>
      <c r="C8" s="6">
        <v>210</v>
      </c>
      <c r="D8" s="19">
        <v>2520000</v>
      </c>
      <c r="E8" s="20">
        <v>0.2</v>
      </c>
      <c r="F8" s="19">
        <v>2016000</v>
      </c>
      <c r="G8" s="25">
        <v>1.05</v>
      </c>
    </row>
    <row r="9" spans="1:7" x14ac:dyDescent="0.45">
      <c r="A9" s="24" t="s">
        <v>84</v>
      </c>
      <c r="B9" s="6">
        <v>150</v>
      </c>
      <c r="C9" s="6">
        <v>150</v>
      </c>
      <c r="D9" s="19">
        <v>1800000</v>
      </c>
      <c r="E9" s="20">
        <v>0.15</v>
      </c>
      <c r="F9" s="19">
        <v>1530000</v>
      </c>
      <c r="G9" s="25">
        <v>1</v>
      </c>
    </row>
    <row r="10" spans="1:7" x14ac:dyDescent="0.45">
      <c r="A10" s="24" t="s">
        <v>85</v>
      </c>
      <c r="B10" s="6">
        <v>200</v>
      </c>
      <c r="C10" s="6">
        <v>180</v>
      </c>
      <c r="D10" s="19">
        <v>2160000</v>
      </c>
      <c r="E10" s="20">
        <v>0.1</v>
      </c>
      <c r="F10" s="19">
        <v>1944000</v>
      </c>
      <c r="G10" s="25">
        <v>0.9</v>
      </c>
    </row>
    <row r="11" spans="1:7" x14ac:dyDescent="0.45">
      <c r="A11" s="24" t="s">
        <v>86</v>
      </c>
      <c r="B11" s="6">
        <v>250</v>
      </c>
      <c r="C11" s="6">
        <v>280</v>
      </c>
      <c r="D11" s="19">
        <v>3360000</v>
      </c>
      <c r="E11" s="20">
        <v>0.2</v>
      </c>
      <c r="F11" s="19">
        <v>2688000</v>
      </c>
      <c r="G11" s="25">
        <v>1.1200000000000001</v>
      </c>
    </row>
    <row r="12" spans="1:7" x14ac:dyDescent="0.45">
      <c r="A12" s="24" t="s">
        <v>87</v>
      </c>
      <c r="B12" s="6">
        <v>150</v>
      </c>
      <c r="C12" s="6">
        <v>130</v>
      </c>
      <c r="D12" s="19">
        <v>1560000</v>
      </c>
      <c r="E12" s="20">
        <v>0.1</v>
      </c>
      <c r="F12" s="19">
        <v>1404000</v>
      </c>
      <c r="G12" s="25">
        <v>0.87</v>
      </c>
    </row>
    <row r="13" spans="1:7" ht="17.5" thickBot="1" x14ac:dyDescent="0.5">
      <c r="A13" s="26" t="s">
        <v>88</v>
      </c>
      <c r="B13" s="27">
        <v>120</v>
      </c>
      <c r="C13" s="27">
        <v>150</v>
      </c>
      <c r="D13" s="28">
        <v>1800000</v>
      </c>
      <c r="E13" s="29">
        <v>0.15</v>
      </c>
      <c r="F13" s="28">
        <v>1530000</v>
      </c>
      <c r="G13" s="30">
        <v>1.25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A4" sqref="A4:G12"/>
    </sheetView>
  </sheetViews>
  <sheetFormatPr defaultRowHeight="17" x14ac:dyDescent="0.45"/>
  <cols>
    <col min="1" max="1" width="8.9140625" bestFit="1" customWidth="1"/>
    <col min="4" max="4" width="9.08203125" bestFit="1" customWidth="1"/>
    <col min="5" max="5" width="10.08203125" customWidth="1"/>
    <col min="6" max="7" width="8.6640625" customWidth="1"/>
  </cols>
  <sheetData>
    <row r="1" spans="1:7" ht="21" x14ac:dyDescent="0.45">
      <c r="A1" s="13" t="s">
        <v>89</v>
      </c>
      <c r="B1" s="13"/>
      <c r="C1" s="13"/>
      <c r="D1" s="13"/>
      <c r="E1" s="13"/>
      <c r="F1" s="13"/>
      <c r="G1" s="13"/>
    </row>
    <row r="3" spans="1:7" x14ac:dyDescent="0.45">
      <c r="A3" s="6" t="s">
        <v>90</v>
      </c>
      <c r="B3" s="6" t="s">
        <v>91</v>
      </c>
      <c r="C3" s="6" t="s">
        <v>92</v>
      </c>
      <c r="D3" s="6" t="s">
        <v>93</v>
      </c>
      <c r="E3" s="6" t="s">
        <v>94</v>
      </c>
      <c r="F3" s="6" t="s">
        <v>95</v>
      </c>
      <c r="G3" s="6" t="s">
        <v>96</v>
      </c>
    </row>
    <row r="4" spans="1:7" x14ac:dyDescent="0.45">
      <c r="A4" s="6">
        <v>2020643</v>
      </c>
      <c r="B4" s="6" t="s">
        <v>97</v>
      </c>
      <c r="C4" s="6" t="s">
        <v>98</v>
      </c>
      <c r="D4" s="6" t="s">
        <v>99</v>
      </c>
      <c r="E4" s="8">
        <v>41000</v>
      </c>
      <c r="F4" s="8">
        <v>24000</v>
      </c>
      <c r="G4" s="8">
        <v>6000</v>
      </c>
    </row>
    <row r="5" spans="1:7" x14ac:dyDescent="0.45">
      <c r="A5" s="6">
        <v>1020981</v>
      </c>
      <c r="B5" s="6" t="s">
        <v>100</v>
      </c>
      <c r="C5" s="6" t="s">
        <v>101</v>
      </c>
      <c r="D5" s="6" t="s">
        <v>99</v>
      </c>
      <c r="E5" s="8">
        <v>10000</v>
      </c>
      <c r="F5" s="8">
        <v>7000</v>
      </c>
      <c r="G5" s="8">
        <v>5000</v>
      </c>
    </row>
    <row r="6" spans="1:7" x14ac:dyDescent="0.45">
      <c r="A6" s="6">
        <v>1020577</v>
      </c>
      <c r="B6" s="6" t="s">
        <v>102</v>
      </c>
      <c r="C6" s="6" t="s">
        <v>103</v>
      </c>
      <c r="D6" s="6" t="s">
        <v>99</v>
      </c>
      <c r="E6" s="8">
        <v>17000</v>
      </c>
      <c r="F6" s="8">
        <v>11000</v>
      </c>
      <c r="G6" s="8">
        <v>6000</v>
      </c>
    </row>
    <row r="7" spans="1:7" x14ac:dyDescent="0.45">
      <c r="A7" s="6">
        <v>2020918</v>
      </c>
      <c r="B7" s="6" t="s">
        <v>104</v>
      </c>
      <c r="C7" s="6" t="s">
        <v>101</v>
      </c>
      <c r="D7" s="6" t="s">
        <v>105</v>
      </c>
      <c r="E7" s="8">
        <v>8000</v>
      </c>
      <c r="F7" s="8"/>
      <c r="G7" s="8">
        <v>5000</v>
      </c>
    </row>
    <row r="8" spans="1:7" x14ac:dyDescent="0.45">
      <c r="A8" s="6">
        <v>1020335</v>
      </c>
      <c r="B8" s="6" t="s">
        <v>106</v>
      </c>
      <c r="C8" s="6" t="s">
        <v>103</v>
      </c>
      <c r="D8" s="6" t="s">
        <v>99</v>
      </c>
      <c r="E8" s="8">
        <v>25000</v>
      </c>
      <c r="F8" s="8">
        <v>15000</v>
      </c>
      <c r="G8" s="8">
        <v>5000</v>
      </c>
    </row>
    <row r="9" spans="1:7" x14ac:dyDescent="0.45">
      <c r="A9" s="6">
        <v>2020322</v>
      </c>
      <c r="B9" s="6" t="s">
        <v>107</v>
      </c>
      <c r="C9" s="6" t="s">
        <v>101</v>
      </c>
      <c r="D9" s="6" t="s">
        <v>99</v>
      </c>
      <c r="E9" s="8">
        <v>16000</v>
      </c>
      <c r="F9" s="8"/>
      <c r="G9" s="8">
        <v>14000</v>
      </c>
    </row>
    <row r="10" spans="1:7" x14ac:dyDescent="0.45">
      <c r="A10" s="6">
        <v>2020056</v>
      </c>
      <c r="B10" s="6" t="s">
        <v>108</v>
      </c>
      <c r="C10" s="6" t="s">
        <v>103</v>
      </c>
      <c r="D10" s="6" t="s">
        <v>109</v>
      </c>
      <c r="E10" s="8">
        <v>19000</v>
      </c>
      <c r="F10" s="8">
        <v>15000</v>
      </c>
      <c r="G10" s="8">
        <v>8000</v>
      </c>
    </row>
    <row r="11" spans="1:7" x14ac:dyDescent="0.45">
      <c r="A11" s="6">
        <v>1020654</v>
      </c>
      <c r="B11" s="6" t="s">
        <v>110</v>
      </c>
      <c r="C11" s="6" t="s">
        <v>101</v>
      </c>
      <c r="D11" s="6" t="s">
        <v>105</v>
      </c>
      <c r="E11" s="8"/>
      <c r="F11" s="8">
        <v>5000</v>
      </c>
      <c r="G11" s="8"/>
    </row>
    <row r="12" spans="1:7" x14ac:dyDescent="0.45">
      <c r="A12" s="6">
        <v>2020074</v>
      </c>
      <c r="B12" s="6" t="s">
        <v>111</v>
      </c>
      <c r="C12" s="6" t="s">
        <v>98</v>
      </c>
      <c r="D12" s="6" t="s">
        <v>99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0" priority="1">
      <formula>LEFT($A4, 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1"/>
  <sheetViews>
    <sheetView workbookViewId="0">
      <selection activeCell="H26" sqref="H26"/>
    </sheetView>
  </sheetViews>
  <sheetFormatPr defaultRowHeight="17" x14ac:dyDescent="0.45"/>
  <cols>
    <col min="2" max="2" width="14.25" bestFit="1" customWidth="1"/>
    <col min="5" max="5" width="10.75" bestFit="1" customWidth="1"/>
    <col min="10" max="10" width="11.08203125" bestFit="1" customWidth="1"/>
  </cols>
  <sheetData>
    <row r="1" spans="1:10" x14ac:dyDescent="0.45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5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5">
      <c r="A3" s="6" t="s">
        <v>7</v>
      </c>
      <c r="B3" s="6">
        <v>86</v>
      </c>
      <c r="C3" s="6">
        <v>82</v>
      </c>
      <c r="D3" s="6" t="str">
        <f>HLOOKUP(AVERAGE(B3, C3), $B$11:$D$12, 2, TRUE)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_xlfn.IFS(OR(LEFT(F3, 1)="S", LEFT(F3, 1)="K"), "수도권", OR(LEFT(F3, 1)="D", LEFT(F3, 1)="B"), "경상도", TRUE, "전라도")</f>
        <v>수도권</v>
      </c>
    </row>
    <row r="4" spans="1:10" x14ac:dyDescent="0.45">
      <c r="A4" s="6" t="s">
        <v>8</v>
      </c>
      <c r="B4" s="6">
        <v>94</v>
      </c>
      <c r="C4" s="6">
        <v>93</v>
      </c>
      <c r="D4" s="6" t="str">
        <f t="shared" ref="D4:D8" si="0">HLOOKUP(AVERAGE(B4, C4), $B$11:$D$12, 2, TRUE)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_xlfn.IFS(OR(LEFT(F4, 1)="S", LEFT(F4, 1)="K"), "수도권", OR(LEFT(F4, 1)="D", LEFT(F4, 1)="B"), "경상도", TRUE, "전라도")</f>
        <v>경상도</v>
      </c>
    </row>
    <row r="5" spans="1:10" x14ac:dyDescent="0.45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_xlfn.IFS(OR(LEFT(F5, 1)="S", LEFT(F5, 1)="K"), "수도권", OR(LEFT(F5, 1)="D", LEFT(F5, 1)="B"), "경상도", TRUE, "전라도")</f>
        <v>전라도</v>
      </c>
    </row>
    <row r="6" spans="1:10" x14ac:dyDescent="0.45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_xlfn.IFS(OR(LEFT(F6, 1)="S", LEFT(F6, 1)="K"), "수도권", OR(LEFT(F6, 1)="D", LEFT(F6, 1)="B"), "경상도", TRUE, "전라도")</f>
        <v>경상도</v>
      </c>
    </row>
    <row r="7" spans="1:10" x14ac:dyDescent="0.45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_xlfn.IFS(OR(LEFT(F7, 1)="S", LEFT(F7, 1)="K"), "수도권", OR(LEFT(F7, 1)="D", LEFT(F7, 1)="B"), "경상도", TRUE, "전라도")</f>
        <v>수도권</v>
      </c>
    </row>
    <row r="8" spans="1:10" x14ac:dyDescent="0.45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_xlfn.IFS(OR(LEFT(F8, 1)="S", LEFT(F8, 1)="K"), "수도권", OR(LEFT(F8, 1)="D", LEFT(F8, 1)="B"), "경상도", TRUE, "전라도")</f>
        <v>수도권</v>
      </c>
    </row>
    <row r="9" spans="1:10" x14ac:dyDescent="0.45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_xlfn.IFS(OR(LEFT(F9, 1)="S", LEFT(F9, 1)="K"), "수도권", OR(LEFT(F9, 1)="D", LEFT(F9, 1)="B"), "경상도", TRUE, "전라도")</f>
        <v>경상도</v>
      </c>
    </row>
    <row r="10" spans="1:10" x14ac:dyDescent="0.45">
      <c r="A10" t="s">
        <v>13</v>
      </c>
    </row>
    <row r="11" spans="1:10" x14ac:dyDescent="0.45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5">
      <c r="A12" s="6" t="s">
        <v>6</v>
      </c>
      <c r="B12" s="6" t="s">
        <v>184</v>
      </c>
      <c r="C12" s="6" t="s">
        <v>185</v>
      </c>
      <c r="D12" s="6" t="s">
        <v>186</v>
      </c>
    </row>
    <row r="13" spans="1:10" x14ac:dyDescent="0.45">
      <c r="F13" s="4" t="s">
        <v>44</v>
      </c>
      <c r="G13" s="5" t="s">
        <v>45</v>
      </c>
    </row>
    <row r="14" spans="1:10" x14ac:dyDescent="0.45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5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190</v>
      </c>
      <c r="H15" s="8">
        <v>2287</v>
      </c>
    </row>
    <row r="16" spans="1:10" x14ac:dyDescent="0.45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191</v>
      </c>
      <c r="H16" s="8">
        <v>2200</v>
      </c>
    </row>
    <row r="17" spans="1:10" x14ac:dyDescent="0.45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190</v>
      </c>
      <c r="H17" s="8">
        <v>3128</v>
      </c>
    </row>
    <row r="18" spans="1:10" x14ac:dyDescent="0.45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191</v>
      </c>
      <c r="H18" s="8">
        <v>3153</v>
      </c>
    </row>
    <row r="19" spans="1:10" x14ac:dyDescent="0.45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190</v>
      </c>
      <c r="H19" s="8">
        <v>1780</v>
      </c>
    </row>
    <row r="20" spans="1:10" x14ac:dyDescent="0.45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191</v>
      </c>
      <c r="H20" s="8">
        <v>3300</v>
      </c>
    </row>
    <row r="21" spans="1:10" x14ac:dyDescent="0.45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190</v>
      </c>
      <c r="H21" s="8">
        <v>2865</v>
      </c>
      <c r="I21" s="6" t="s">
        <v>47</v>
      </c>
      <c r="J21" s="7" t="s">
        <v>53</v>
      </c>
    </row>
    <row r="22" spans="1:10" x14ac:dyDescent="0.45">
      <c r="A22" s="14" t="s">
        <v>43</v>
      </c>
      <c r="B22" s="15"/>
      <c r="C22" s="8">
        <f>ROUND(_xlfn.STDEV.S(C16:C21), -2)</f>
        <v>3300</v>
      </c>
      <c r="D22" s="8">
        <f>ROUND(_xlfn.STDEV.S(D16:D21), -2)</f>
        <v>24300</v>
      </c>
      <c r="F22" s="6" t="s">
        <v>52</v>
      </c>
      <c r="G22" s="6" t="s">
        <v>191</v>
      </c>
      <c r="H22" s="8">
        <v>3094</v>
      </c>
      <c r="I22" s="6" t="s">
        <v>191</v>
      </c>
      <c r="J22" s="8">
        <f>ROUNDDOWN(DSUM(G14:H22, 2, $I$21:$I$22), -1)</f>
        <v>11740</v>
      </c>
    </row>
    <row r="24" spans="1:10" x14ac:dyDescent="0.45">
      <c r="A24" s="4" t="s">
        <v>54</v>
      </c>
      <c r="B24" s="5" t="s">
        <v>55</v>
      </c>
    </row>
    <row r="25" spans="1:10" x14ac:dyDescent="0.45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5">
      <c r="A26" s="6" t="s">
        <v>61</v>
      </c>
      <c r="B26" s="6" t="s">
        <v>69</v>
      </c>
      <c r="C26" s="6">
        <v>4</v>
      </c>
      <c r="D26" s="6" t="str">
        <f>IF(MOD(MID(B26, 8, 1), 2)=0, "여자", "남자")</f>
        <v>남자</v>
      </c>
      <c r="E26" s="9">
        <f>DATE(IF(MID(B26, 8, 1)&gt;"2", "20"&amp;MID(B26, 1, 2), "19"&amp;MID(B26, 1, 2)), MID(B26, 3, 2), MID(B26, 5, 2))</f>
        <v>28694</v>
      </c>
    </row>
    <row r="27" spans="1:10" x14ac:dyDescent="0.45">
      <c r="A27" s="6" t="s">
        <v>62</v>
      </c>
      <c r="B27" s="6" t="s">
        <v>63</v>
      </c>
      <c r="C27" s="6">
        <v>3</v>
      </c>
      <c r="D27" s="6" t="str">
        <f t="shared" ref="D27:D31" si="1">IF(MOD(MID(B27, 8, 1), 2)=0, "여자", "남자")</f>
        <v>남자</v>
      </c>
      <c r="E27" s="9">
        <f t="shared" ref="E27:E31" si="2">DATE(IF(MID(B27, 8, 1)&gt;"2", "20"&amp;MID(B27, 1, 2), "19"&amp;MID(B27, 1, 2)), MID(B27, 3, 2), MID(B27, 5, 2))</f>
        <v>36916</v>
      </c>
    </row>
    <row r="28" spans="1:10" x14ac:dyDescent="0.45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>
        <f t="shared" si="2"/>
        <v>31371</v>
      </c>
    </row>
    <row r="29" spans="1:10" x14ac:dyDescent="0.45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>
        <f t="shared" si="2"/>
        <v>32141</v>
      </c>
    </row>
    <row r="30" spans="1:10" x14ac:dyDescent="0.45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>
        <f t="shared" si="2"/>
        <v>28994</v>
      </c>
    </row>
    <row r="31" spans="1:10" x14ac:dyDescent="0.45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>
        <f t="shared" si="2"/>
        <v>37078</v>
      </c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workbookViewId="0">
      <selection activeCell="K18" sqref="K18"/>
    </sheetView>
  </sheetViews>
  <sheetFormatPr defaultRowHeight="17" x14ac:dyDescent="0.45"/>
  <cols>
    <col min="1" max="1" width="12.5" bestFit="1" customWidth="1"/>
    <col min="2" max="2" width="11.4140625" bestFit="1" customWidth="1"/>
    <col min="3" max="3" width="9" bestFit="1" customWidth="1"/>
    <col min="4" max="4" width="8.58203125" bestFit="1" customWidth="1"/>
    <col min="5" max="6" width="9.6640625" bestFit="1" customWidth="1"/>
    <col min="7" max="7" width="7.9140625" bestFit="1" customWidth="1"/>
    <col min="8" max="8" width="10.6640625" bestFit="1" customWidth="1"/>
  </cols>
  <sheetData>
    <row r="1" spans="1:5" ht="21" x14ac:dyDescent="0.45">
      <c r="A1" s="13" t="s">
        <v>112</v>
      </c>
      <c r="B1" s="13"/>
      <c r="C1" s="13"/>
      <c r="D1" s="13"/>
      <c r="E1" s="13"/>
    </row>
    <row r="3" spans="1:5" x14ac:dyDescent="0.45">
      <c r="A3" s="6" t="s">
        <v>113</v>
      </c>
      <c r="B3" s="6" t="s">
        <v>114</v>
      </c>
      <c r="C3" s="6" t="s">
        <v>115</v>
      </c>
      <c r="D3" s="6" t="s">
        <v>116</v>
      </c>
      <c r="E3" s="6" t="s">
        <v>117</v>
      </c>
    </row>
    <row r="4" spans="1:5" x14ac:dyDescent="0.45">
      <c r="A4" s="6" t="s">
        <v>118</v>
      </c>
      <c r="B4" s="6" t="s">
        <v>119</v>
      </c>
      <c r="C4" s="6">
        <v>20</v>
      </c>
      <c r="D4" s="8">
        <v>240000</v>
      </c>
      <c r="E4" s="11">
        <v>83720</v>
      </c>
    </row>
    <row r="5" spans="1:5" x14ac:dyDescent="0.45">
      <c r="A5" s="6" t="s">
        <v>120</v>
      </c>
      <c r="B5" s="6" t="s">
        <v>121</v>
      </c>
      <c r="C5" s="6">
        <v>7</v>
      </c>
      <c r="D5" s="8">
        <v>84000</v>
      </c>
      <c r="E5" s="11">
        <v>312000</v>
      </c>
    </row>
    <row r="6" spans="1:5" x14ac:dyDescent="0.45">
      <c r="A6" s="6" t="s">
        <v>122</v>
      </c>
      <c r="B6" s="6" t="s">
        <v>123</v>
      </c>
      <c r="C6" s="6">
        <v>7</v>
      </c>
      <c r="D6" s="8">
        <v>80500</v>
      </c>
      <c r="E6" s="11">
        <v>156000</v>
      </c>
    </row>
    <row r="7" spans="1:5" x14ac:dyDescent="0.45">
      <c r="A7" s="6" t="s">
        <v>118</v>
      </c>
      <c r="B7" s="6" t="s">
        <v>124</v>
      </c>
      <c r="C7" s="6">
        <v>12</v>
      </c>
      <c r="D7" s="8">
        <v>300000</v>
      </c>
      <c r="E7" s="11">
        <v>0</v>
      </c>
    </row>
    <row r="8" spans="1:5" x14ac:dyDescent="0.45">
      <c r="A8" s="6" t="s">
        <v>122</v>
      </c>
      <c r="B8" s="6" t="s">
        <v>125</v>
      </c>
      <c r="C8" s="6">
        <v>12</v>
      </c>
      <c r="D8" s="8">
        <v>150000</v>
      </c>
      <c r="E8" s="11">
        <v>0</v>
      </c>
    </row>
    <row r="9" spans="1:5" x14ac:dyDescent="0.45">
      <c r="A9" s="6" t="s">
        <v>120</v>
      </c>
      <c r="B9" s="6" t="s">
        <v>123</v>
      </c>
      <c r="C9" s="6">
        <v>7</v>
      </c>
      <c r="D9" s="8">
        <v>80500</v>
      </c>
      <c r="E9" s="11">
        <v>130000</v>
      </c>
    </row>
    <row r="10" spans="1:5" x14ac:dyDescent="0.45">
      <c r="A10" s="6" t="s">
        <v>122</v>
      </c>
      <c r="B10" s="6" t="s">
        <v>126</v>
      </c>
      <c r="C10" s="6">
        <v>15</v>
      </c>
      <c r="D10" s="8">
        <v>278250</v>
      </c>
      <c r="E10" s="11">
        <v>702000</v>
      </c>
    </row>
    <row r="11" spans="1:5" x14ac:dyDescent="0.45">
      <c r="A11" s="6" t="s">
        <v>118</v>
      </c>
      <c r="B11" s="6" t="s">
        <v>125</v>
      </c>
      <c r="C11" s="6">
        <v>15</v>
      </c>
      <c r="D11" s="8">
        <v>180000</v>
      </c>
      <c r="E11" s="11">
        <v>58000</v>
      </c>
    </row>
    <row r="12" spans="1:5" x14ac:dyDescent="0.45">
      <c r="A12" s="6" t="s">
        <v>127</v>
      </c>
      <c r="B12" s="6" t="s">
        <v>126</v>
      </c>
      <c r="C12" s="6">
        <v>8</v>
      </c>
      <c r="D12" s="8">
        <v>90000</v>
      </c>
      <c r="E12" s="11">
        <v>120000</v>
      </c>
    </row>
    <row r="13" spans="1:5" x14ac:dyDescent="0.45">
      <c r="A13" s="6" t="s">
        <v>127</v>
      </c>
      <c r="B13" s="6" t="s">
        <v>124</v>
      </c>
      <c r="C13" s="6">
        <v>20</v>
      </c>
      <c r="D13" s="8">
        <v>280000</v>
      </c>
      <c r="E13" s="11">
        <v>50000</v>
      </c>
    </row>
    <row r="17" spans="1:8" x14ac:dyDescent="0.45">
      <c r="A17" s="31" t="s">
        <v>210</v>
      </c>
      <c r="B17" s="31" t="s">
        <v>209</v>
      </c>
    </row>
    <row r="18" spans="1:8" x14ac:dyDescent="0.45">
      <c r="A18" s="31" t="s">
        <v>207</v>
      </c>
      <c r="B18" t="s">
        <v>119</v>
      </c>
      <c r="C18" t="s">
        <v>121</v>
      </c>
      <c r="D18" t="s">
        <v>124</v>
      </c>
      <c r="E18" t="s">
        <v>123</v>
      </c>
      <c r="F18" t="s">
        <v>126</v>
      </c>
      <c r="G18" t="s">
        <v>125</v>
      </c>
      <c r="H18" t="s">
        <v>208</v>
      </c>
    </row>
    <row r="19" spans="1:8" x14ac:dyDescent="0.45">
      <c r="A19" s="32" t="s">
        <v>118</v>
      </c>
      <c r="B19" s="33">
        <v>83720</v>
      </c>
      <c r="C19" s="33" t="s">
        <v>211</v>
      </c>
      <c r="D19" s="33">
        <v>0</v>
      </c>
      <c r="E19" s="33" t="s">
        <v>211</v>
      </c>
      <c r="F19" s="33" t="s">
        <v>211</v>
      </c>
      <c r="G19" s="33">
        <v>58000</v>
      </c>
      <c r="H19" s="33">
        <v>141720</v>
      </c>
    </row>
    <row r="20" spans="1:8" x14ac:dyDescent="0.45">
      <c r="A20" s="32" t="s">
        <v>120</v>
      </c>
      <c r="B20" s="33" t="s">
        <v>211</v>
      </c>
      <c r="C20" s="33">
        <v>312000</v>
      </c>
      <c r="D20" s="33" t="s">
        <v>211</v>
      </c>
      <c r="E20" s="33">
        <v>130000</v>
      </c>
      <c r="F20" s="33" t="s">
        <v>211</v>
      </c>
      <c r="G20" s="33" t="s">
        <v>211</v>
      </c>
      <c r="H20" s="33">
        <v>442000</v>
      </c>
    </row>
    <row r="21" spans="1:8" x14ac:dyDescent="0.45">
      <c r="A21" s="32" t="s">
        <v>127</v>
      </c>
      <c r="B21" s="33" t="s">
        <v>211</v>
      </c>
      <c r="C21" s="33" t="s">
        <v>211</v>
      </c>
      <c r="D21" s="33">
        <v>50000</v>
      </c>
      <c r="E21" s="33" t="s">
        <v>211</v>
      </c>
      <c r="F21" s="33">
        <v>120000</v>
      </c>
      <c r="G21" s="33" t="s">
        <v>211</v>
      </c>
      <c r="H21" s="33">
        <v>170000</v>
      </c>
    </row>
    <row r="22" spans="1:8" x14ac:dyDescent="0.45">
      <c r="A22" s="32" t="s">
        <v>122</v>
      </c>
      <c r="B22" s="33" t="s">
        <v>211</v>
      </c>
      <c r="C22" s="33" t="s">
        <v>211</v>
      </c>
      <c r="D22" s="33" t="s">
        <v>211</v>
      </c>
      <c r="E22" s="33">
        <v>156000</v>
      </c>
      <c r="F22" s="33">
        <v>702000</v>
      </c>
      <c r="G22" s="33">
        <v>0</v>
      </c>
      <c r="H22" s="33">
        <v>858000</v>
      </c>
    </row>
    <row r="23" spans="1:8" x14ac:dyDescent="0.45">
      <c r="A23" s="32" t="s">
        <v>208</v>
      </c>
      <c r="B23" s="33">
        <v>83720</v>
      </c>
      <c r="C23" s="33">
        <v>312000</v>
      </c>
      <c r="D23" s="33">
        <v>50000</v>
      </c>
      <c r="E23" s="33">
        <v>286000</v>
      </c>
      <c r="F23" s="33">
        <v>822000</v>
      </c>
      <c r="G23" s="33">
        <v>58000</v>
      </c>
      <c r="H23" s="33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" x14ac:dyDescent="0.45"/>
  <cols>
    <col min="1" max="1" width="1.58203125" customWidth="1"/>
    <col min="6" max="6" width="5.58203125" customWidth="1"/>
  </cols>
  <sheetData>
    <row r="1" spans="2:8" x14ac:dyDescent="0.45">
      <c r="B1" s="16" t="s">
        <v>128</v>
      </c>
      <c r="C1" s="16"/>
      <c r="D1" s="16"/>
      <c r="E1" s="16"/>
      <c r="G1" s="16" t="s">
        <v>129</v>
      </c>
      <c r="H1" s="16"/>
    </row>
    <row r="2" spans="2:8" x14ac:dyDescent="0.45">
      <c r="B2" s="6" t="s">
        <v>91</v>
      </c>
      <c r="C2" s="6" t="s">
        <v>130</v>
      </c>
      <c r="D2" s="6" t="s">
        <v>131</v>
      </c>
      <c r="E2" s="6" t="s">
        <v>132</v>
      </c>
      <c r="G2" s="6" t="s">
        <v>91</v>
      </c>
      <c r="H2" s="6" t="s">
        <v>134</v>
      </c>
    </row>
    <row r="3" spans="2:8" x14ac:dyDescent="0.45">
      <c r="B3" s="6" t="s">
        <v>133</v>
      </c>
      <c r="C3" s="6">
        <v>9</v>
      </c>
      <c r="D3" s="6">
        <v>15</v>
      </c>
      <c r="E3" s="8">
        <f>D3*VLOOKUP(B3,$G$3:$H$6,2)</f>
        <v>14250</v>
      </c>
      <c r="G3" s="6" t="s">
        <v>133</v>
      </c>
      <c r="H3" s="8">
        <v>950</v>
      </c>
    </row>
    <row r="4" spans="2:8" x14ac:dyDescent="0.45">
      <c r="B4" s="6" t="s">
        <v>187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187</v>
      </c>
      <c r="H4" s="8">
        <v>1400</v>
      </c>
    </row>
    <row r="5" spans="2:8" x14ac:dyDescent="0.45">
      <c r="B5" s="6" t="s">
        <v>189</v>
      </c>
      <c r="C5" s="6">
        <v>11</v>
      </c>
      <c r="D5" s="6">
        <v>15</v>
      </c>
      <c r="E5" s="8">
        <f t="shared" si="0"/>
        <v>8400</v>
      </c>
      <c r="G5" s="6" t="s">
        <v>189</v>
      </c>
      <c r="H5" s="8">
        <v>560</v>
      </c>
    </row>
    <row r="6" spans="2:8" x14ac:dyDescent="0.45">
      <c r="B6" s="6" t="s">
        <v>188</v>
      </c>
      <c r="C6" s="6">
        <v>14</v>
      </c>
      <c r="D6" s="6">
        <v>14</v>
      </c>
      <c r="E6" s="8">
        <f t="shared" si="0"/>
        <v>19600</v>
      </c>
      <c r="G6" s="6" t="s">
        <v>188</v>
      </c>
      <c r="H6" s="8">
        <v>340</v>
      </c>
    </row>
    <row r="7" spans="2:8" x14ac:dyDescent="0.45">
      <c r="B7" s="6" t="s">
        <v>133</v>
      </c>
      <c r="C7" s="6">
        <v>15</v>
      </c>
      <c r="D7" s="6">
        <v>20</v>
      </c>
      <c r="E7" s="8">
        <f t="shared" si="0"/>
        <v>19000</v>
      </c>
    </row>
    <row r="8" spans="2:8" x14ac:dyDescent="0.45">
      <c r="B8" s="6" t="s">
        <v>133</v>
      </c>
      <c r="C8" s="6">
        <v>17</v>
      </c>
      <c r="D8" s="6">
        <v>23</v>
      </c>
      <c r="E8" s="8">
        <f t="shared" si="0"/>
        <v>21850</v>
      </c>
    </row>
    <row r="9" spans="2:8" x14ac:dyDescent="0.45">
      <c r="B9" s="6" t="s">
        <v>188</v>
      </c>
      <c r="C9" s="6">
        <v>12</v>
      </c>
      <c r="D9" s="6">
        <v>10</v>
      </c>
      <c r="E9" s="8">
        <f t="shared" si="0"/>
        <v>14000</v>
      </c>
    </row>
    <row r="10" spans="2:8" x14ac:dyDescent="0.45">
      <c r="B10" s="6" t="s">
        <v>189</v>
      </c>
      <c r="C10" s="6">
        <v>19</v>
      </c>
      <c r="D10" s="6">
        <v>15</v>
      </c>
      <c r="E10" s="8">
        <f t="shared" si="0"/>
        <v>8400</v>
      </c>
    </row>
    <row r="11" spans="2:8" x14ac:dyDescent="0.45">
      <c r="B11" s="6" t="s">
        <v>187</v>
      </c>
      <c r="C11" s="6">
        <v>20</v>
      </c>
      <c r="D11" s="6">
        <v>15</v>
      </c>
      <c r="E11" s="8">
        <f t="shared" si="0"/>
        <v>21000</v>
      </c>
    </row>
    <row r="12" spans="2:8" x14ac:dyDescent="0.45">
      <c r="B12" s="6" t="s">
        <v>189</v>
      </c>
      <c r="C12" s="6">
        <v>21</v>
      </c>
      <c r="D12" s="6">
        <v>16</v>
      </c>
      <c r="E12" s="8">
        <f t="shared" si="0"/>
        <v>8960</v>
      </c>
    </row>
  </sheetData>
  <scenarios current="0" sqref="E3:E6">
    <scenario name="단가인상" locked="1" count="4" user="김준" comment="만든 사람 김준 날짜 2026-08-18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김준" comment="만든 사람 김준 날짜 2026-08-18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9DB5-6859-48B6-B47F-4A237B3CD030}">
  <sheetPr>
    <outlinePr summaryBelow="0"/>
  </sheetPr>
  <dimension ref="B1:F17"/>
  <sheetViews>
    <sheetView showGridLines="0" workbookViewId="0">
      <selection activeCell="I23" sqref="I23"/>
    </sheetView>
  </sheetViews>
  <sheetFormatPr defaultRowHeight="17" outlineLevelRow="1" outlineLevelCol="1" x14ac:dyDescent="0.45"/>
  <cols>
    <col min="3" max="3" width="14.33203125" bestFit="1" customWidth="1"/>
    <col min="4" max="6" width="9.1640625" bestFit="1" customWidth="1" outlineLevel="1"/>
  </cols>
  <sheetData>
    <row r="1" spans="2:6" ht="17.5" thickBot="1" x14ac:dyDescent="0.5"/>
    <row r="2" spans="2:6" x14ac:dyDescent="0.45">
      <c r="B2" s="38" t="s">
        <v>222</v>
      </c>
      <c r="C2" s="39"/>
      <c r="D2" s="45"/>
      <c r="E2" s="45"/>
      <c r="F2" s="45"/>
    </row>
    <row r="3" spans="2:6" collapsed="1" x14ac:dyDescent="0.45">
      <c r="B3" s="37"/>
      <c r="C3" s="37"/>
      <c r="D3" s="46" t="s">
        <v>224</v>
      </c>
      <c r="E3" s="46" t="s">
        <v>219</v>
      </c>
      <c r="F3" s="46" t="s">
        <v>221</v>
      </c>
    </row>
    <row r="4" spans="2:6" ht="64" hidden="1" outlineLevel="1" x14ac:dyDescent="0.45">
      <c r="B4" s="41"/>
      <c r="C4" s="41"/>
      <c r="D4" s="34"/>
      <c r="E4" s="48" t="s">
        <v>220</v>
      </c>
      <c r="F4" s="48" t="s">
        <v>220</v>
      </c>
    </row>
    <row r="5" spans="2:6" x14ac:dyDescent="0.45">
      <c r="B5" s="42" t="s">
        <v>223</v>
      </c>
      <c r="C5" s="43"/>
      <c r="D5" s="40"/>
      <c r="E5" s="40"/>
      <c r="F5" s="40"/>
    </row>
    <row r="6" spans="2:6" outlineLevel="1" x14ac:dyDescent="0.45">
      <c r="B6" s="41"/>
      <c r="C6" s="41" t="s">
        <v>133</v>
      </c>
      <c r="D6" s="35">
        <v>950</v>
      </c>
      <c r="E6" s="47">
        <v>1100</v>
      </c>
      <c r="F6" s="47">
        <v>700</v>
      </c>
    </row>
    <row r="7" spans="2:6" outlineLevel="1" x14ac:dyDescent="0.45">
      <c r="B7" s="41"/>
      <c r="C7" s="41" t="s">
        <v>212</v>
      </c>
      <c r="D7" s="35">
        <v>1400</v>
      </c>
      <c r="E7" s="47">
        <v>1600</v>
      </c>
      <c r="F7" s="47">
        <v>1300</v>
      </c>
    </row>
    <row r="8" spans="2:6" outlineLevel="1" x14ac:dyDescent="0.45">
      <c r="B8" s="41"/>
      <c r="C8" s="41" t="s">
        <v>213</v>
      </c>
      <c r="D8" s="35">
        <v>560</v>
      </c>
      <c r="E8" s="47">
        <v>700</v>
      </c>
      <c r="F8" s="47">
        <v>450</v>
      </c>
    </row>
    <row r="9" spans="2:6" outlineLevel="1" x14ac:dyDescent="0.45">
      <c r="B9" s="41"/>
      <c r="C9" s="41" t="s">
        <v>214</v>
      </c>
      <c r="D9" s="35">
        <v>340</v>
      </c>
      <c r="E9" s="47">
        <v>450</v>
      </c>
      <c r="F9" s="47">
        <v>300</v>
      </c>
    </row>
    <row r="10" spans="2:6" x14ac:dyDescent="0.45">
      <c r="B10" s="42" t="s">
        <v>225</v>
      </c>
      <c r="C10" s="43"/>
      <c r="D10" s="40"/>
      <c r="E10" s="40"/>
      <c r="F10" s="40"/>
    </row>
    <row r="11" spans="2:6" outlineLevel="1" x14ac:dyDescent="0.45">
      <c r="B11" s="41"/>
      <c r="C11" s="41" t="s">
        <v>215</v>
      </c>
      <c r="D11" s="35">
        <v>14250</v>
      </c>
      <c r="E11" s="35">
        <v>16500</v>
      </c>
      <c r="F11" s="35">
        <v>10500</v>
      </c>
    </row>
    <row r="12" spans="2:6" outlineLevel="1" x14ac:dyDescent="0.45">
      <c r="B12" s="41"/>
      <c r="C12" s="41" t="s">
        <v>216</v>
      </c>
      <c r="D12" s="35">
        <v>14000</v>
      </c>
      <c r="E12" s="35">
        <v>16000</v>
      </c>
      <c r="F12" s="35">
        <v>13000</v>
      </c>
    </row>
    <row r="13" spans="2:6" outlineLevel="1" x14ac:dyDescent="0.45">
      <c r="B13" s="41"/>
      <c r="C13" s="41" t="s">
        <v>217</v>
      </c>
      <c r="D13" s="35">
        <v>8400</v>
      </c>
      <c r="E13" s="35">
        <v>10500</v>
      </c>
      <c r="F13" s="35">
        <v>6750</v>
      </c>
    </row>
    <row r="14" spans="2:6" ht="17.5" outlineLevel="1" thickBot="1" x14ac:dyDescent="0.5">
      <c r="B14" s="44"/>
      <c r="C14" s="44" t="s">
        <v>218</v>
      </c>
      <c r="D14" s="36">
        <v>19600</v>
      </c>
      <c r="E14" s="36">
        <v>22400</v>
      </c>
      <c r="F14" s="36">
        <v>18200</v>
      </c>
    </row>
    <row r="15" spans="2:6" x14ac:dyDescent="0.45">
      <c r="B15" t="s">
        <v>226</v>
      </c>
    </row>
    <row r="16" spans="2:6" x14ac:dyDescent="0.45">
      <c r="B16" t="s">
        <v>227</v>
      </c>
    </row>
    <row r="17" spans="2:2" x14ac:dyDescent="0.45">
      <c r="B17" t="s">
        <v>228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sqref="A1:G1"/>
    </sheetView>
  </sheetViews>
  <sheetFormatPr defaultRowHeight="17" x14ac:dyDescent="0.45"/>
  <sheetData>
    <row r="1" spans="1:7" ht="21" x14ac:dyDescent="0.45">
      <c r="A1" s="13" t="s">
        <v>135</v>
      </c>
      <c r="B1" s="13"/>
      <c r="C1" s="13"/>
      <c r="D1" s="13"/>
      <c r="E1" s="13"/>
      <c r="F1" s="13"/>
      <c r="G1" s="13"/>
    </row>
    <row r="3" spans="1:7" x14ac:dyDescent="0.45">
      <c r="A3" s="1" t="s">
        <v>136</v>
      </c>
      <c r="B3" s="1" t="s">
        <v>56</v>
      </c>
      <c r="C3" s="1" t="s">
        <v>59</v>
      </c>
      <c r="D3" s="1" t="s">
        <v>137</v>
      </c>
      <c r="E3" s="1" t="s">
        <v>138</v>
      </c>
      <c r="F3" s="1" t="s">
        <v>139</v>
      </c>
      <c r="G3" s="1" t="s">
        <v>140</v>
      </c>
    </row>
    <row r="4" spans="1:7" x14ac:dyDescent="0.45">
      <c r="A4" s="1" t="s">
        <v>141</v>
      </c>
      <c r="B4" s="1" t="s">
        <v>142</v>
      </c>
      <c r="C4" s="1" t="s">
        <v>143</v>
      </c>
      <c r="D4" s="1">
        <v>28</v>
      </c>
      <c r="E4" s="1">
        <v>38</v>
      </c>
      <c r="F4" s="1">
        <v>8</v>
      </c>
      <c r="G4" s="1">
        <v>17</v>
      </c>
    </row>
    <row r="5" spans="1:7" x14ac:dyDescent="0.45">
      <c r="A5" s="1" t="s">
        <v>144</v>
      </c>
      <c r="B5" s="1" t="s">
        <v>145</v>
      </c>
      <c r="C5" s="1" t="s">
        <v>146</v>
      </c>
      <c r="D5" s="1">
        <v>29</v>
      </c>
      <c r="E5" s="1">
        <v>38</v>
      </c>
      <c r="F5" s="1">
        <v>10</v>
      </c>
      <c r="G5" s="1">
        <v>19</v>
      </c>
    </row>
    <row r="6" spans="1:7" x14ac:dyDescent="0.45">
      <c r="A6" s="1" t="s">
        <v>147</v>
      </c>
      <c r="B6" s="1" t="s">
        <v>148</v>
      </c>
      <c r="C6" s="1" t="s">
        <v>143</v>
      </c>
      <c r="D6" s="1">
        <v>27</v>
      </c>
      <c r="E6" s="1">
        <v>30</v>
      </c>
      <c r="F6" s="1">
        <v>8</v>
      </c>
      <c r="G6" s="1">
        <v>12</v>
      </c>
    </row>
    <row r="7" spans="1:7" x14ac:dyDescent="0.45">
      <c r="A7" s="1" t="s">
        <v>149</v>
      </c>
      <c r="B7" s="1" t="s">
        <v>150</v>
      </c>
      <c r="C7" s="1" t="s">
        <v>143</v>
      </c>
      <c r="D7" s="1">
        <v>29</v>
      </c>
      <c r="E7" s="1">
        <v>40</v>
      </c>
      <c r="F7" s="1">
        <v>10</v>
      </c>
      <c r="G7" s="1">
        <v>18</v>
      </c>
    </row>
    <row r="8" spans="1:7" x14ac:dyDescent="0.45">
      <c r="A8" s="1" t="s">
        <v>151</v>
      </c>
      <c r="B8" s="1" t="s">
        <v>152</v>
      </c>
      <c r="C8" s="1" t="s">
        <v>146</v>
      </c>
      <c r="D8" s="1">
        <v>20</v>
      </c>
      <c r="E8" s="1">
        <v>35</v>
      </c>
      <c r="F8" s="1">
        <v>9</v>
      </c>
      <c r="G8" s="1">
        <v>18</v>
      </c>
    </row>
    <row r="9" spans="1:7" x14ac:dyDescent="0.45">
      <c r="A9" s="1" t="s">
        <v>153</v>
      </c>
      <c r="B9" s="1" t="s">
        <v>154</v>
      </c>
      <c r="C9" s="1" t="s">
        <v>143</v>
      </c>
      <c r="D9" s="1">
        <v>25</v>
      </c>
      <c r="E9" s="1">
        <v>28</v>
      </c>
      <c r="F9" s="1">
        <v>5</v>
      </c>
      <c r="G9" s="1">
        <v>15</v>
      </c>
    </row>
    <row r="10" spans="1:7" x14ac:dyDescent="0.45">
      <c r="A10" s="1" t="s">
        <v>155</v>
      </c>
      <c r="B10" s="1" t="s">
        <v>156</v>
      </c>
      <c r="C10" s="1" t="s">
        <v>146</v>
      </c>
      <c r="D10" s="1">
        <v>30</v>
      </c>
      <c r="E10" s="1">
        <v>37</v>
      </c>
      <c r="F10" s="1">
        <v>8</v>
      </c>
      <c r="G10" s="1">
        <v>18</v>
      </c>
    </row>
    <row r="11" spans="1:7" x14ac:dyDescent="0.45">
      <c r="A11" s="1" t="s">
        <v>157</v>
      </c>
      <c r="B11" s="1" t="s">
        <v>158</v>
      </c>
      <c r="C11" s="1" t="s">
        <v>146</v>
      </c>
      <c r="D11" s="1">
        <v>25</v>
      </c>
      <c r="E11" s="1">
        <v>33</v>
      </c>
      <c r="F11" s="1">
        <v>5</v>
      </c>
      <c r="G11" s="1">
        <v>20</v>
      </c>
    </row>
    <row r="12" spans="1:7" x14ac:dyDescent="0.45">
      <c r="A12" s="17" t="s">
        <v>159</v>
      </c>
      <c r="B12" s="17"/>
      <c r="C12" s="17"/>
      <c r="D12" s="12"/>
      <c r="E12" s="12"/>
      <c r="F12" s="12"/>
      <c r="G12" s="12"/>
    </row>
  </sheetData>
  <mergeCells count="2">
    <mergeCell ref="A1:G1"/>
    <mergeCell ref="A12:C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abSelected="1" topLeftCell="A4" workbookViewId="0">
      <selection activeCell="P19" sqref="P19"/>
    </sheetView>
  </sheetViews>
  <sheetFormatPr defaultRowHeight="17" x14ac:dyDescent="0.45"/>
  <cols>
    <col min="1" max="1" width="12.33203125" bestFit="1" customWidth="1"/>
    <col min="3" max="3" width="9.6640625" bestFit="1" customWidth="1"/>
    <col min="4" max="4" width="9.5" bestFit="1" customWidth="1"/>
  </cols>
  <sheetData>
    <row r="1" spans="1:5" ht="21" x14ac:dyDescent="0.45">
      <c r="A1" s="13" t="s">
        <v>160</v>
      </c>
      <c r="B1" s="13"/>
      <c r="C1" s="13"/>
      <c r="D1" s="13"/>
      <c r="E1" s="13"/>
    </row>
    <row r="3" spans="1:5" x14ac:dyDescent="0.45">
      <c r="A3" s="6" t="s">
        <v>91</v>
      </c>
      <c r="B3" s="6" t="s">
        <v>161</v>
      </c>
      <c r="C3" s="6" t="s">
        <v>132</v>
      </c>
      <c r="D3" s="6" t="s">
        <v>162</v>
      </c>
      <c r="E3" s="6" t="s">
        <v>163</v>
      </c>
    </row>
    <row r="4" spans="1:5" x14ac:dyDescent="0.45">
      <c r="A4" s="6" t="s">
        <v>164</v>
      </c>
      <c r="B4" s="6" t="s">
        <v>165</v>
      </c>
      <c r="C4" s="10">
        <v>356000</v>
      </c>
      <c r="D4" s="6" t="s">
        <v>166</v>
      </c>
      <c r="E4" s="6">
        <v>23</v>
      </c>
    </row>
    <row r="5" spans="1:5" x14ac:dyDescent="0.45">
      <c r="A5" s="6" t="s">
        <v>167</v>
      </c>
      <c r="B5" s="6" t="s">
        <v>168</v>
      </c>
      <c r="C5" s="10">
        <v>173000</v>
      </c>
      <c r="D5" s="6" t="s">
        <v>169</v>
      </c>
      <c r="E5" s="6">
        <v>12</v>
      </c>
    </row>
    <row r="6" spans="1:5" x14ac:dyDescent="0.45">
      <c r="A6" s="6" t="s">
        <v>170</v>
      </c>
      <c r="B6" s="6" t="s">
        <v>171</v>
      </c>
      <c r="C6" s="10">
        <v>498000</v>
      </c>
      <c r="D6" s="6" t="s">
        <v>172</v>
      </c>
      <c r="E6" s="6">
        <v>28</v>
      </c>
    </row>
    <row r="7" spans="1:5" x14ac:dyDescent="0.45">
      <c r="A7" s="6" t="s">
        <v>173</v>
      </c>
      <c r="B7" s="6" t="s">
        <v>174</v>
      </c>
      <c r="C7" s="10">
        <v>87000</v>
      </c>
      <c r="D7" s="6" t="s">
        <v>175</v>
      </c>
      <c r="E7" s="6">
        <v>18</v>
      </c>
    </row>
    <row r="8" spans="1:5" x14ac:dyDescent="0.45">
      <c r="A8" s="6" t="s">
        <v>167</v>
      </c>
      <c r="B8" s="6" t="s">
        <v>176</v>
      </c>
      <c r="C8" s="10">
        <v>1530000</v>
      </c>
      <c r="D8" s="6" t="s">
        <v>177</v>
      </c>
      <c r="E8" s="6">
        <v>95</v>
      </c>
    </row>
    <row r="9" spans="1:5" x14ac:dyDescent="0.45">
      <c r="A9" s="6" t="s">
        <v>170</v>
      </c>
      <c r="B9" s="6" t="s">
        <v>178</v>
      </c>
      <c r="C9" s="10">
        <v>1837000</v>
      </c>
      <c r="D9" s="6" t="s">
        <v>179</v>
      </c>
      <c r="E9" s="6">
        <v>78</v>
      </c>
    </row>
    <row r="10" spans="1:5" x14ac:dyDescent="0.45">
      <c r="A10" s="6" t="s">
        <v>173</v>
      </c>
      <c r="B10" s="6" t="s">
        <v>180</v>
      </c>
      <c r="C10" s="10">
        <v>732000</v>
      </c>
      <c r="D10" s="6" t="s">
        <v>181</v>
      </c>
      <c r="E10" s="6">
        <v>42</v>
      </c>
    </row>
    <row r="11" spans="1:5" x14ac:dyDescent="0.45">
      <c r="A11" s="6" t="s">
        <v>167</v>
      </c>
      <c r="B11" s="6" t="s">
        <v>182</v>
      </c>
      <c r="C11" s="10">
        <v>500000</v>
      </c>
      <c r="D11" s="6" t="s">
        <v>183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시나리오 요약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2026-08-18T14:39:56Z</dcterms:modified>
</cp:coreProperties>
</file>