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CF2FC47-CBEA-4E83-9AB3-64123DDD2C62}" xr6:coauthVersionLast="36" xr6:coauthVersionMax="36" xr10:uidLastSave="{00000000-0000-0000-0000-000000000000}"/>
  <bookViews>
    <workbookView xWindow="-21132" yWindow="1152" windowWidth="14388" windowHeight="18384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0" l="1"/>
  <c r="D31" i="10"/>
  <c r="D32" i="10"/>
  <c r="D33" i="10"/>
  <c r="D34" i="10"/>
  <c r="D35" i="10"/>
  <c r="D36" i="10"/>
  <c r="D29" i="10"/>
  <c r="I17" i="10"/>
  <c r="I18" i="10"/>
  <c r="I19" i="10"/>
  <c r="I20" i="10"/>
  <c r="I21" i="10"/>
  <c r="I22" i="10"/>
  <c r="I23" i="10"/>
  <c r="I24" i="10"/>
  <c r="I25" i="10"/>
  <c r="I16" i="10"/>
  <c r="D25" i="10"/>
  <c r="I4" i="10"/>
  <c r="I5" i="10"/>
  <c r="I6" i="10"/>
  <c r="I7" i="10"/>
  <c r="I8" i="10"/>
  <c r="I9" i="10"/>
  <c r="I10" i="10"/>
  <c r="I11" i="10"/>
  <c r="I12" i="10"/>
  <c r="I3" i="10"/>
  <c r="D12" i="10"/>
  <c r="F5" i="7"/>
  <c r="F6" i="7"/>
  <c r="F7" i="7"/>
  <c r="F8" i="7"/>
  <c r="F9" i="7"/>
  <c r="F10" i="7"/>
  <c r="F11" i="7"/>
  <c r="F12" i="7"/>
  <c r="F13" i="7"/>
  <c r="F4" i="7"/>
  <c r="E4" i="8" l="1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<sst xmlns="http://schemas.openxmlformats.org/spreadsheetml/2006/main" count="350" uniqueCount="229">
  <si>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</si>
  <si>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</si>
  <si>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</si>
  <si>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</si>
  <si>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</si>
  <si>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</si>
  <si>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</si>
  <si>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</si>
  <si>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</si>
  <si>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</si>
  <si>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</si>
  <si>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</si>
  <si>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</si>
  <si>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</si>
  <si>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</si>
  <si>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</si>
  <si>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</si>
  <si>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</si>
  <si>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</si>
  <si>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</si>
  <si>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</si>
  <si>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</si>
  <si>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</si>
  <si>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</si>
  <si>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</si>
  <si>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</si>
  <si>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</si>
  <si>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</si>
  <si>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</si>
  <si>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</si>
  <si>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</si>
  <si>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</si>
  <si>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</si>
  <si>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</si>
  <si>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</si>
  <si>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</si>
  <si>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</si>
  <si>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</si>
  <si>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</si>
  <si>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</si>
  <si>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</si>
  <si>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</si>
  <si>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</si>
  <si>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</si>
  <si>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</si>
  <si>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</si>
  <si>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</si>
  <si>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</si>
  <si>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</si>
  <si>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</si>
  <si>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</si>
  <si>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</si>
  <si>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</si>
  <si>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</si>
  <si>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</si>
  <si>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</si>
  <si>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</si>
  <si>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</si>
  <si>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</si>
  <si>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</si>
  <si>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</si>
  <si>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</si>
  <si>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</si>
  <si>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</si>
  <si>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</si>
  <si>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</si>
  <si>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</si>
  <si>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</si>
  <si>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</si>
  <si>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</si>
  <si>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</si>
  <si>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</si>
  <si>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</si>
  <si>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</si>
  <si>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</si>
  <si>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</si>
  <si>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</si>
  <si>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</si>
  <si>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</si>
  <si>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</si>
  <si>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</si>
  <si>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</si>
  <si>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</si>
  <si>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</si>
  <si>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</si>
  <si>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</si>
  <si>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</si>
  <si>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</si>
  <si>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</si>
  <si>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</si>
  <si>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</si>
  <si>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</si>
  <si>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</si>
  <si>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</si>
  <si>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</si>
  <si>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</si>
  <si>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</si>
  <si>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</si>
  <si>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</si>
  <si>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</si>
  <si>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</si>
  <si>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</si>
  <si>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</si>
  <si>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</si>
  <si>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</si>
  <si>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</si>
  <si>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</si>
  <si>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</si>
  <si>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</si>
  <si>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</si>
  <si>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</si>
  <si>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</si>
  <si>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</si>
  <si>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</si>
  <si>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</si>
  <si>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</si>
  <si>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</si>
  <si>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</si>
  <si>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</si>
  <si>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</si>
  <si>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</si>
  <si>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</si>
  <si>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</si>
  <si>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</si>
  <si>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</si>
  <si>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</si>
  <si>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</si>
  <si>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</si>
  <si>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</si>
  <si>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</si>
  <si>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</si>
  <si>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</si>
  <si>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</si>
  <si>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</si>
  <si>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</si>
  <si>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</si>
  <si>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</si>
  <si>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</si>
  <si>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</si>
  <si>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</si>
  <si>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</si>
  <si>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</si>
  <si>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</si>
  <si>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</si>
  <si>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</si>
  <si>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</si>
  <si>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</si>
  <si>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</si>
  <si>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</si>
  <si>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</si>
  <si>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</si>
  <si>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</si>
  <si>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</si>
  <si>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</si>
  <si>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</si>
  <si>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</si>
  <si>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</si>
  <si>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</si>
  <si>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</si>
  <si>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</si>
  <si>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</si>
  <si>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</si>
  <si>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</si>
  <si>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</si>
  <si>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</si>
  <si>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</si>
  <si>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</si>
  <si>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</si>
  <si>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</si>
  <si>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</si>
  <si>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</si>
  <si>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</si>
  <si>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</si>
  <si>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</si>
  <si>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</si>
  <si>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</si>
  <si>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</si>
  <si>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</si>
  <si>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</si>
  <si>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</si>
  <si>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</si>
  <si>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</si>
  <si>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</si>
  <si>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</si>
  <si>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</si>
  <si>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</si>
  <si>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</si>
  <si>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</si>
  <si>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</si>
  <si>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</si>
  <si>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성명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</si>
  <si>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</si>
  <si>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</si>
  <si>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</si>
  <si>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</si>
  <si>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</si>
  <si>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</si>
  <si>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수강과목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</si>
  <si>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</si>
  <si>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</si>
  <si>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</si>
  <si>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강의실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</si>
  <si>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</si>
  <si>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</si>
  <si>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</si>
  <si>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</si>
  <si>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</si>
  <si>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</si>
  <si>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교육기간(시간)</t>
    <phoneticPr fontId="1" type="noConversion"/>
  </si>
  <si>
    <t>수강료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</si>
  <si>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</si>
  <si>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</si>
  <si>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</si>
  <si>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</si>
  <si>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</si>
  <si>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</si>
  <si>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</si>
  <si>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</si>
  <si>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</si>
  <si>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</si>
  <si>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Administrator 날짜 2026-01-28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</si>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</sst>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  <xf numFmtId="41" fontId="0" fillId="0" borderId="1" xfId="0" applyNumberFormat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A-4AB6-ABC1-28E994F13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61711"/>
        <c:axId val="106212287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06212287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7261711"/>
        <c:crosses val="max"/>
        <c:crossBetween val="between"/>
        <c:majorUnit val="0.1"/>
      </c:valAx>
      <c:catAx>
        <c:axId val="1072617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2122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14</xdr:row>
          <xdr:rowOff>7620</xdr:rowOff>
        </xdr:from>
        <xdr:to>
          <xdr:col>2</xdr:col>
          <xdr:colOff>1005840</xdr:colOff>
          <xdr:row>15</xdr:row>
          <xdr:rowOff>213360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7620</xdr:colOff>
      <xdr:row>14</xdr:row>
      <xdr:rowOff>15240</xdr:rowOff>
    </xdr:from>
    <xdr:to>
      <xdr:col>3</xdr:col>
      <xdr:colOff>1013460</xdr:colOff>
      <xdr:row>15</xdr:row>
      <xdr:rowOff>175260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628900" y="3154680"/>
          <a:ext cx="100584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050.85493321759" createdVersion="6" refreshedVersion="6" minRefreshableVersion="3" recordCount="12" xr:uid="{D79C1CD9-A15D-4BB0-9307-4F5B4A16C1D5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E09779-F491-4313-877D-53A3FBE14F47}" name="피벗 테이블1" cacheId="0" applyNumberFormats="0" applyBorderFormats="0" applyFontFormats="0" applyPatternFormats="0" applyAlignmentFormats="0" applyWidthHeightFormats="1" dataCaption="값" missingCaption="*" updatedVersion="6" minRefreshableVersion="3" useAutoFormatting="1" colGrandTotals="0" itemPrintTitles="1" createdVersion="6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F9" sqref="F9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183</v>
      </c>
      <c r="B3" s="1" t="s">
        <v>190</v>
      </c>
      <c r="C3" s="1" t="s">
        <v>197</v>
      </c>
      <c r="D3" s="1" t="s">
        <v>201</v>
      </c>
      <c r="E3" s="1" t="s">
        <v>208</v>
      </c>
      <c r="F3" s="1" t="s">
        <v>209</v>
      </c>
    </row>
    <row r="4" spans="1:6" x14ac:dyDescent="0.4">
      <c r="A4" s="1" t="s">
        <v>184</v>
      </c>
      <c r="B4" s="1" t="s">
        <v>191</v>
      </c>
      <c r="C4" s="1" t="s">
        <v>198</v>
      </c>
      <c r="D4" s="1" t="s">
        <v>202</v>
      </c>
      <c r="E4" s="1">
        <v>24</v>
      </c>
      <c r="F4" s="2">
        <v>120000</v>
      </c>
    </row>
    <row r="5" spans="1:6" x14ac:dyDescent="0.4">
      <c r="A5" s="1" t="s">
        <v>185</v>
      </c>
      <c r="B5" s="1" t="s">
        <v>192</v>
      </c>
      <c r="C5" s="1" t="s">
        <v>199</v>
      </c>
      <c r="D5" s="1" t="s">
        <v>203</v>
      </c>
      <c r="E5" s="1">
        <v>45</v>
      </c>
      <c r="F5" s="2">
        <v>270000</v>
      </c>
    </row>
    <row r="6" spans="1:6" x14ac:dyDescent="0.4">
      <c r="A6" s="1" t="s">
        <v>186</v>
      </c>
      <c r="B6" s="1" t="s">
        <v>193</v>
      </c>
      <c r="C6" s="1" t="s">
        <v>198</v>
      </c>
      <c r="D6" s="1" t="s">
        <v>204</v>
      </c>
      <c r="E6" s="1">
        <v>30</v>
      </c>
      <c r="F6" s="2">
        <v>140000</v>
      </c>
    </row>
    <row r="7" spans="1:6" x14ac:dyDescent="0.4">
      <c r="A7" s="1" t="s">
        <v>187</v>
      </c>
      <c r="B7" s="1" t="s">
        <v>194</v>
      </c>
      <c r="C7" s="1" t="s">
        <v>200</v>
      </c>
      <c r="D7" s="1" t="s">
        <v>205</v>
      </c>
      <c r="E7" s="1">
        <v>30</v>
      </c>
      <c r="F7" s="2">
        <v>140000</v>
      </c>
    </row>
    <row r="8" spans="1:6" x14ac:dyDescent="0.4">
      <c r="A8" s="1" t="s">
        <v>188</v>
      </c>
      <c r="B8" s="1" t="s">
        <v>195</v>
      </c>
      <c r="C8" s="1" t="s">
        <v>199</v>
      </c>
      <c r="D8" s="1" t="s">
        <v>206</v>
      </c>
      <c r="E8" s="1">
        <v>50</v>
      </c>
      <c r="F8" s="2">
        <v>300000</v>
      </c>
    </row>
    <row r="9" spans="1:6" x14ac:dyDescent="0.4">
      <c r="A9" s="1" t="s">
        <v>189</v>
      </c>
      <c r="B9" s="1" t="s">
        <v>196</v>
      </c>
      <c r="C9" s="1" t="s">
        <v>200</v>
      </c>
      <c r="D9" s="1" t="s">
        <v>207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F12"/>
  <sheetViews>
    <sheetView workbookViewId="0">
      <selection activeCell="A3" sqref="A3:F12"/>
    </sheetView>
  </sheetViews>
  <sheetFormatPr defaultRowHeight="17.399999999999999" x14ac:dyDescent="0.4"/>
  <cols>
    <col min="1" max="1" width="15.1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38" t="s">
        <v>89</v>
      </c>
      <c r="B1" s="38"/>
      <c r="C1" s="38"/>
      <c r="D1" s="38"/>
      <c r="E1" s="38"/>
      <c r="F1" s="38"/>
    </row>
    <row r="2" spans="1:6" ht="18" thickTop="1" x14ac:dyDescent="0.4"/>
    <row r="3" spans="1:6" x14ac:dyDescent="0.4">
      <c r="A3" s="14" t="s">
        <v>71</v>
      </c>
      <c r="B3" s="14" t="s">
        <v>72</v>
      </c>
      <c r="C3" s="14" t="s">
        <v>210</v>
      </c>
      <c r="D3" s="14" t="s">
        <v>73</v>
      </c>
      <c r="E3" s="14" t="s">
        <v>74</v>
      </c>
      <c r="F3" s="14" t="s">
        <v>75</v>
      </c>
    </row>
    <row r="4" spans="1:6" x14ac:dyDescent="0.4">
      <c r="A4" s="15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16">
        <v>6200</v>
      </c>
    </row>
    <row r="5" spans="1:6" x14ac:dyDescent="0.4">
      <c r="A5" s="15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16">
        <v>5800</v>
      </c>
    </row>
    <row r="6" spans="1:6" x14ac:dyDescent="0.4">
      <c r="A6" s="15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16">
        <v>11500</v>
      </c>
    </row>
    <row r="7" spans="1:6" x14ac:dyDescent="0.4">
      <c r="A7" s="15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16">
        <v>9570</v>
      </c>
    </row>
    <row r="8" spans="1:6" x14ac:dyDescent="0.4">
      <c r="A8" s="15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16">
        <v>12500</v>
      </c>
    </row>
    <row r="9" spans="1:6" x14ac:dyDescent="0.4">
      <c r="A9" s="15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16">
        <v>6000</v>
      </c>
    </row>
    <row r="10" spans="1:6" x14ac:dyDescent="0.4">
      <c r="A10" s="15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16">
        <v>10670</v>
      </c>
    </row>
    <row r="11" spans="1:6" x14ac:dyDescent="0.4">
      <c r="A11" s="15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16">
        <v>6720</v>
      </c>
    </row>
    <row r="12" spans="1:6" x14ac:dyDescent="0.4">
      <c r="A12" s="15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16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33"/>
  <sheetViews>
    <sheetView topLeftCell="A13" workbookViewId="0">
      <selection activeCell="D12" sqref="D12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39" t="s">
        <v>90</v>
      </c>
      <c r="B1" s="39"/>
      <c r="C1" s="39"/>
      <c r="D1" s="39"/>
      <c r="E1" s="39"/>
      <c r="F1" s="39"/>
      <c r="G1" s="39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">
      <c r="A22" s="17" t="s">
        <v>211</v>
      </c>
      <c r="B22" t="s">
        <v>213</v>
      </c>
    </row>
    <row r="23" spans="1:7" x14ac:dyDescent="0.4">
      <c r="A23" s="17" t="s">
        <v>212</v>
      </c>
    </row>
    <row r="24" spans="1:7" x14ac:dyDescent="0.4">
      <c r="B24" t="s">
        <v>214</v>
      </c>
    </row>
    <row r="27" spans="1:7" x14ac:dyDescent="0.4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4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sheetPr codeName="Sheet4"/>
  <dimension ref="A1:N40"/>
  <sheetViews>
    <sheetView topLeftCell="A22" workbookViewId="0">
      <selection activeCell="D29" sqref="D29:D36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13.59765625" bestFit="1" customWidth="1"/>
    <col min="7" max="7" width="12.296875" bestFit="1" customWidth="1"/>
    <col min="8" max="9" width="8.69921875" customWidth="1"/>
    <col min="14" max="14" width="9.19921875" bestFit="1" customWidth="1"/>
  </cols>
  <sheetData>
    <row r="1" spans="1:14" x14ac:dyDescent="0.4">
      <c r="A1" s="3" t="s">
        <v>1</v>
      </c>
      <c r="B1" s="5" t="s">
        <v>2</v>
      </c>
      <c r="F1" s="4" t="s">
        <v>3</v>
      </c>
      <c r="G1" s="5" t="s">
        <v>166</v>
      </c>
    </row>
    <row r="2" spans="1:14" x14ac:dyDescent="0.4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14" x14ac:dyDescent="0.4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IF(OR(MONTH(G3)=7,MONTH(G3)=8),"여름휴가","")</f>
        <v/>
      </c>
    </row>
    <row r="4" spans="1:14" x14ac:dyDescent="0.4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IF(OR(MONTH(G4)=7,MONTH(G4)=8),"여름휴가","")</f>
        <v/>
      </c>
    </row>
    <row r="5" spans="1:14" x14ac:dyDescent="0.4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14" x14ac:dyDescent="0.4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14" x14ac:dyDescent="0.4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14" x14ac:dyDescent="0.4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  <c r="N8" s="20"/>
    </row>
    <row r="9" spans="1:14" x14ac:dyDescent="0.4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14" x14ac:dyDescent="0.4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/>
      </c>
    </row>
    <row r="11" spans="1:14" x14ac:dyDescent="0.4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14" x14ac:dyDescent="0.4">
      <c r="A12" s="40" t="s">
        <v>15</v>
      </c>
      <c r="B12" s="41"/>
      <c r="C12" s="42"/>
      <c r="D12" s="7">
        <f ca="1">SUMIF(A2:D11,A5,D2:D11)/SUM(D3:D11)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14" x14ac:dyDescent="0.4">
      <c r="A14" s="4" t="s">
        <v>16</v>
      </c>
      <c r="B14" s="5" t="s">
        <v>17</v>
      </c>
      <c r="F14" s="4" t="s">
        <v>18</v>
      </c>
      <c r="G14" s="5" t="s">
        <v>19</v>
      </c>
    </row>
    <row r="15" spans="1:14" x14ac:dyDescent="0.4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14" x14ac:dyDescent="0.4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37" t="str">
        <f>IF(SUM($H$16:H16)&gt;=250000,"위험",IF(SUM($H$16:H16)&gt;=150000,"주의",""))</f>
        <v/>
      </c>
    </row>
    <row r="17" spans="1:9" x14ac:dyDescent="0.4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37" t="str">
        <f>IF(SUM($H$16:H17)&gt;=250000,"위험",IF(SUM($H$16:H17)&gt;=150000,"주의",""))</f>
        <v/>
      </c>
    </row>
    <row r="18" spans="1:9" x14ac:dyDescent="0.4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37" t="str">
        <f>IF(SUM($H$16:H18)&gt;=250000,"위험",IF(SUM($H$16:H18)&gt;=150000,"주의",""))</f>
        <v/>
      </c>
    </row>
    <row r="19" spans="1:9" x14ac:dyDescent="0.4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37" t="str">
        <f>IF(SUM($H$16:H19)&gt;=250000,"위험",IF(SUM($H$16:H19)&gt;=150000,"주의",""))</f>
        <v/>
      </c>
    </row>
    <row r="20" spans="1:9" x14ac:dyDescent="0.4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37" t="str">
        <f>IF(SUM($H$16:H20)&gt;=250000,"위험",IF(SUM($H$16:H20)&gt;=150000,"주의",""))</f>
        <v>주의</v>
      </c>
    </row>
    <row r="21" spans="1:9" x14ac:dyDescent="0.4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37" t="str">
        <f>IF(SUM($H$16:H21)&gt;=250000,"위험",IF(SUM($H$16:H21)&gt;=150000,"주의",""))</f>
        <v>주의</v>
      </c>
    </row>
    <row r="22" spans="1:9" x14ac:dyDescent="0.4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37" t="str">
        <f>IF(SUM($H$16:H22)&gt;=250000,"위험",IF(SUM($H$16:H22)&gt;=150000,"주의",""))</f>
        <v>주의</v>
      </c>
    </row>
    <row r="23" spans="1:9" x14ac:dyDescent="0.4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37" t="str">
        <f>IF(SUM($H$16:H23)&gt;=250000,"위험",IF(SUM($H$16:H23)&gt;=150000,"주의",""))</f>
        <v>주의</v>
      </c>
    </row>
    <row r="24" spans="1:9" x14ac:dyDescent="0.4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37" t="str">
        <f>IF(SUM($H$16:H24)&gt;=250000,"위험",IF(SUM($H$16:H24)&gt;=150000,"주의",""))</f>
        <v>위험</v>
      </c>
    </row>
    <row r="25" spans="1:9" x14ac:dyDescent="0.4">
      <c r="A25" s="40" t="s">
        <v>57</v>
      </c>
      <c r="B25" s="41"/>
      <c r="C25" s="42"/>
      <c r="D25" s="6">
        <f>ROUNDUP(AVERAGEIFS(D15:D24,B15:B24,B17,C15:C24,C17),1)</f>
        <v>72.399999999999991</v>
      </c>
      <c r="F25" s="6" t="s">
        <v>58</v>
      </c>
      <c r="G25" s="6" t="s">
        <v>59</v>
      </c>
      <c r="H25" s="8">
        <v>50000</v>
      </c>
      <c r="I25" s="37" t="str">
        <f>IF(SUM($H$16:H25)&gt;=250000,"위험",IF(SUM($H$16:H25)&gt;=150000,"주의",""))</f>
        <v>위험</v>
      </c>
    </row>
    <row r="27" spans="1:9" x14ac:dyDescent="0.4">
      <c r="A27" s="4" t="s">
        <v>60</v>
      </c>
      <c r="B27" s="5" t="s">
        <v>171</v>
      </c>
    </row>
    <row r="28" spans="1:9" x14ac:dyDescent="0.4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4">
      <c r="A29" s="6" t="s">
        <v>61</v>
      </c>
      <c r="B29" s="6" t="s">
        <v>176</v>
      </c>
      <c r="C29" s="6">
        <v>12022365</v>
      </c>
      <c r="D29" s="6" t="str">
        <f>LEFT(C29,4)&amp;"-"&amp;HLOOKUP(MID(C29,5,1)*1,$A$39:$D$40,2,FALSE)</f>
        <v>1202-G</v>
      </c>
    </row>
    <row r="30" spans="1:9" x14ac:dyDescent="0.4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LEFT(C30,4)&amp;"-"&amp;HLOOKUP(MID(C30,5,1)*1,$A$39:$D$40,2,FALSE)</f>
        <v>5365-P</v>
      </c>
    </row>
    <row r="31" spans="1:9" x14ac:dyDescent="0.4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9" x14ac:dyDescent="0.4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4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4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4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4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4">
      <c r="A38" t="s">
        <v>178</v>
      </c>
    </row>
    <row r="39" spans="1:4" x14ac:dyDescent="0.4">
      <c r="A39" s="6" t="s">
        <v>179</v>
      </c>
      <c r="B39" s="6">
        <v>3</v>
      </c>
      <c r="C39" s="6">
        <v>2</v>
      </c>
      <c r="D39" s="6">
        <v>1</v>
      </c>
    </row>
    <row r="40" spans="1:4" x14ac:dyDescent="0.4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7"/>
  <sheetViews>
    <sheetView topLeftCell="A7" workbookViewId="0">
      <selection activeCell="B23" sqref="B23"/>
    </sheetView>
  </sheetViews>
  <sheetFormatPr defaultRowHeight="17.399999999999999" x14ac:dyDescent="0.4"/>
  <cols>
    <col min="1" max="1" width="14.19921875" bestFit="1" customWidth="1"/>
    <col min="2" max="2" width="10" bestFit="1" customWidth="1"/>
    <col min="3" max="3" width="10.3984375" bestFit="1" customWidth="1"/>
    <col min="4" max="5" width="10" bestFit="1" customWidth="1"/>
    <col min="6" max="6" width="8.3984375" bestFit="1" customWidth="1"/>
  </cols>
  <sheetData>
    <row r="1" spans="1:6" ht="21" x14ac:dyDescent="0.4">
      <c r="A1" s="39" t="s">
        <v>102</v>
      </c>
      <c r="B1" s="39"/>
      <c r="C1" s="39"/>
      <c r="D1" s="39"/>
      <c r="E1" s="39"/>
      <c r="F1" s="39"/>
    </row>
    <row r="3" spans="1:6" x14ac:dyDescent="0.4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4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4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4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4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4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4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4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4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4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4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4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4">
      <c r="A19" s="18" t="s">
        <v>103</v>
      </c>
      <c r="B19" t="s">
        <v>215</v>
      </c>
    </row>
    <row r="21" spans="1:5" x14ac:dyDescent="0.4">
      <c r="A21" s="18" t="s">
        <v>217</v>
      </c>
      <c r="B21" s="18" t="s">
        <v>104</v>
      </c>
    </row>
    <row r="22" spans="1:5" x14ac:dyDescent="0.4">
      <c r="A22" s="18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4">
      <c r="A23" t="s">
        <v>115</v>
      </c>
      <c r="B23" s="19" t="s">
        <v>218</v>
      </c>
      <c r="C23" s="19">
        <v>1980300</v>
      </c>
      <c r="D23" s="19" t="s">
        <v>218</v>
      </c>
      <c r="E23" s="19">
        <v>2927400</v>
      </c>
    </row>
    <row r="24" spans="1:5" x14ac:dyDescent="0.4">
      <c r="A24" t="s">
        <v>111</v>
      </c>
      <c r="B24" s="19" t="s">
        <v>218</v>
      </c>
      <c r="C24" s="19">
        <v>996000</v>
      </c>
      <c r="D24" s="19" t="s">
        <v>218</v>
      </c>
      <c r="E24" s="19">
        <v>1826000</v>
      </c>
    </row>
    <row r="25" spans="1:5" x14ac:dyDescent="0.4">
      <c r="A25" t="s">
        <v>110</v>
      </c>
      <c r="B25" s="19">
        <v>2900000</v>
      </c>
      <c r="C25" s="19">
        <v>870000</v>
      </c>
      <c r="D25" s="19">
        <v>2030000</v>
      </c>
      <c r="E25" s="19">
        <v>507500</v>
      </c>
    </row>
    <row r="26" spans="1:5" x14ac:dyDescent="0.4">
      <c r="A26" t="s">
        <v>113</v>
      </c>
      <c r="B26" s="19">
        <v>148000</v>
      </c>
      <c r="C26" s="19" t="s">
        <v>218</v>
      </c>
      <c r="D26" s="19">
        <v>925000</v>
      </c>
      <c r="E26" s="19" t="s">
        <v>218</v>
      </c>
    </row>
    <row r="27" spans="1:5" x14ac:dyDescent="0.4">
      <c r="A27" t="s">
        <v>216</v>
      </c>
      <c r="B27" s="19">
        <v>1524000</v>
      </c>
      <c r="C27" s="19">
        <v>1456650</v>
      </c>
      <c r="D27" s="19">
        <v>1477500</v>
      </c>
      <c r="E27" s="19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886F-E1FC-42A2-89C2-FD78DC18BF1E}">
  <sheetPr codeName="Sheet6"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5" t="s">
        <v>222</v>
      </c>
      <c r="C2" s="26"/>
      <c r="D2" s="32"/>
      <c r="E2" s="32"/>
      <c r="F2" s="32"/>
    </row>
    <row r="3" spans="2:6" collapsed="1" x14ac:dyDescent="0.4">
      <c r="B3" s="24"/>
      <c r="C3" s="24"/>
      <c r="D3" s="33" t="s">
        <v>224</v>
      </c>
      <c r="E3" s="33" t="s">
        <v>219</v>
      </c>
      <c r="F3" s="33" t="s">
        <v>221</v>
      </c>
    </row>
    <row r="4" spans="2:6" ht="62.4" hidden="1" outlineLevel="1" x14ac:dyDescent="0.4">
      <c r="B4" s="28"/>
      <c r="C4" s="28"/>
      <c r="D4" s="21"/>
      <c r="E4" s="35" t="s">
        <v>220</v>
      </c>
      <c r="F4" s="35" t="s">
        <v>220</v>
      </c>
    </row>
    <row r="5" spans="2:6" x14ac:dyDescent="0.4">
      <c r="B5" s="29" t="s">
        <v>223</v>
      </c>
      <c r="C5" s="30"/>
      <c r="D5" s="27"/>
      <c r="E5" s="27"/>
      <c r="F5" s="27"/>
    </row>
    <row r="6" spans="2:6" outlineLevel="1" x14ac:dyDescent="0.4">
      <c r="B6" s="28"/>
      <c r="C6" s="28" t="s">
        <v>95</v>
      </c>
      <c r="D6" s="22">
        <v>200000</v>
      </c>
      <c r="E6" s="34">
        <v>250000</v>
      </c>
      <c r="F6" s="34">
        <v>150000</v>
      </c>
    </row>
    <row r="7" spans="2:6" x14ac:dyDescent="0.4">
      <c r="B7" s="29" t="s">
        <v>225</v>
      </c>
      <c r="C7" s="30"/>
      <c r="D7" s="27"/>
      <c r="E7" s="27"/>
      <c r="F7" s="27"/>
    </row>
    <row r="8" spans="2:6" ht="18" outlineLevel="1" thickBot="1" x14ac:dyDescent="0.45">
      <c r="B8" s="31"/>
      <c r="C8" s="31" t="s">
        <v>127</v>
      </c>
      <c r="D8" s="23">
        <v>133280000</v>
      </c>
      <c r="E8" s="23">
        <v>191380000</v>
      </c>
      <c r="F8" s="23">
        <v>75180000</v>
      </c>
    </row>
    <row r="9" spans="2:6" x14ac:dyDescent="0.4">
      <c r="B9" t="s">
        <v>226</v>
      </c>
    </row>
    <row r="10" spans="2:6" x14ac:dyDescent="0.4">
      <c r="B10" t="s">
        <v>227</v>
      </c>
    </row>
    <row r="11" spans="2:6" x14ac:dyDescent="0.4">
      <c r="B11" t="s">
        <v>228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39" t="s">
        <v>120</v>
      </c>
      <c r="B1" s="39"/>
      <c r="C1" s="39"/>
      <c r="D1" s="39"/>
      <c r="E1" s="39"/>
    </row>
    <row r="3" spans="1:5" x14ac:dyDescent="0.4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4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4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4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0" sqref="E6">
    <scenario name="판매가인상" locked="1" count="1" user="Administrator" comment="만든 사람 Administrator 날짜 2026-01-28">
      <inputCells r="B4" val="250000" numFmtId="41"/>
    </scenario>
    <scenario name="판매가인하" locked="1" count="1" user="Administrator" comment="만든 사람 Administrator 날짜 2026-01-28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8"/>
  <dimension ref="A1:F13"/>
  <sheetViews>
    <sheetView tabSelected="1" workbookViewId="0">
      <selection activeCell="C4" sqref="C4:F13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6" ht="21" x14ac:dyDescent="0.4">
      <c r="A1" s="39" t="s">
        <v>128</v>
      </c>
      <c r="B1" s="39"/>
      <c r="C1" s="39"/>
      <c r="D1" s="39"/>
      <c r="E1" s="39"/>
      <c r="F1" s="39"/>
    </row>
    <row r="3" spans="1:6" x14ac:dyDescent="0.4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4">
      <c r="A4" s="10">
        <v>42748</v>
      </c>
      <c r="B4" s="6" t="s">
        <v>134</v>
      </c>
      <c r="C4" s="36">
        <v>42016807</v>
      </c>
      <c r="D4" s="36">
        <v>25410000</v>
      </c>
      <c r="E4" s="36">
        <v>609756</v>
      </c>
      <c r="F4" s="36">
        <f>C4-D4-E4</f>
        <v>15997051</v>
      </c>
    </row>
    <row r="5" spans="1:6" x14ac:dyDescent="0.4">
      <c r="A5" s="10">
        <v>42929</v>
      </c>
      <c r="B5" s="6" t="s">
        <v>135</v>
      </c>
      <c r="C5" s="36">
        <v>35460993</v>
      </c>
      <c r="D5" s="36">
        <v>48410000</v>
      </c>
      <c r="E5" s="36">
        <v>505051</v>
      </c>
      <c r="F5" s="36">
        <f t="shared" ref="F5:F13" si="0">C5-D5-E5</f>
        <v>-13454058</v>
      </c>
    </row>
    <row r="6" spans="1:6" x14ac:dyDescent="0.4">
      <c r="A6" s="10">
        <v>43195</v>
      </c>
      <c r="B6" s="6" t="s">
        <v>136</v>
      </c>
      <c r="C6" s="36">
        <v>75471698</v>
      </c>
      <c r="D6" s="36">
        <v>16980000</v>
      </c>
      <c r="E6" s="36">
        <v>439560</v>
      </c>
      <c r="F6" s="36">
        <f t="shared" si="0"/>
        <v>58052138</v>
      </c>
    </row>
    <row r="7" spans="1:6" x14ac:dyDescent="0.4">
      <c r="A7" s="10">
        <v>43226</v>
      </c>
      <c r="B7" s="6" t="s">
        <v>137</v>
      </c>
      <c r="C7" s="36">
        <v>54794521</v>
      </c>
      <c r="D7" s="36">
        <v>22070000</v>
      </c>
      <c r="E7" s="36">
        <v>384615</v>
      </c>
      <c r="F7" s="36">
        <f t="shared" si="0"/>
        <v>32339906</v>
      </c>
    </row>
    <row r="8" spans="1:6" x14ac:dyDescent="0.4">
      <c r="A8" s="10">
        <v>43316</v>
      </c>
      <c r="B8" s="6" t="s">
        <v>138</v>
      </c>
      <c r="C8" s="36">
        <v>44943820</v>
      </c>
      <c r="D8" s="36">
        <v>14380000</v>
      </c>
      <c r="E8" s="36">
        <v>421053</v>
      </c>
      <c r="F8" s="36">
        <f t="shared" si="0"/>
        <v>30142767</v>
      </c>
    </row>
    <row r="9" spans="1:6" x14ac:dyDescent="0.4">
      <c r="A9" s="10">
        <v>43683</v>
      </c>
      <c r="B9" s="6" t="s">
        <v>139</v>
      </c>
      <c r="C9" s="36">
        <v>36585366</v>
      </c>
      <c r="D9" s="36">
        <v>45410000</v>
      </c>
      <c r="E9" s="36">
        <v>357143</v>
      </c>
      <c r="F9" s="36">
        <f t="shared" si="0"/>
        <v>-9181777</v>
      </c>
    </row>
    <row r="10" spans="1:6" x14ac:dyDescent="0.4">
      <c r="A10" s="10">
        <v>43721</v>
      </c>
      <c r="B10" s="6" t="s">
        <v>140</v>
      </c>
      <c r="C10" s="36">
        <v>57692308</v>
      </c>
      <c r="D10" s="36">
        <v>22300000</v>
      </c>
      <c r="E10" s="36">
        <v>322581</v>
      </c>
      <c r="F10" s="36">
        <f t="shared" si="0"/>
        <v>35069727</v>
      </c>
    </row>
    <row r="11" spans="1:6" x14ac:dyDescent="0.4">
      <c r="A11" s="10">
        <v>43991</v>
      </c>
      <c r="B11" s="6" t="s">
        <v>141</v>
      </c>
      <c r="C11" s="36">
        <v>31746032</v>
      </c>
      <c r="D11" s="36">
        <v>22070000</v>
      </c>
      <c r="E11" s="36">
        <v>202020</v>
      </c>
      <c r="F11" s="36">
        <f t="shared" si="0"/>
        <v>9474012</v>
      </c>
    </row>
    <row r="12" spans="1:6" x14ac:dyDescent="0.4">
      <c r="A12" s="10">
        <v>44173</v>
      </c>
      <c r="B12" s="6" t="s">
        <v>142</v>
      </c>
      <c r="C12" s="36">
        <v>21505376</v>
      </c>
      <c r="D12" s="36">
        <v>21600000</v>
      </c>
      <c r="E12" s="36">
        <v>240964</v>
      </c>
      <c r="F12" s="36">
        <f t="shared" si="0"/>
        <v>-335588</v>
      </c>
    </row>
    <row r="13" spans="1:6" x14ac:dyDescent="0.4">
      <c r="A13" s="10">
        <v>44267</v>
      </c>
      <c r="B13" s="6" t="s">
        <v>143</v>
      </c>
      <c r="C13" s="36">
        <v>7751938</v>
      </c>
      <c r="D13" s="36">
        <v>45730000</v>
      </c>
      <c r="E13" s="36">
        <v>116279</v>
      </c>
      <c r="F13" s="36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순이익">
                <anchor moveWithCells="1" sizeWithCells="1">
                  <from>
                    <xdr:col>2</xdr:col>
                    <xdr:colOff>7620</xdr:colOff>
                    <xdr:row>14</xdr:row>
                    <xdr:rowOff>7620</xdr:rowOff>
                  </from>
                  <to>
                    <xdr:col>2</xdr:col>
                    <xdr:colOff>1005840</xdr:colOff>
                    <xdr:row>15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9"/>
  <dimension ref="A1:E8"/>
  <sheetViews>
    <sheetView topLeftCell="A4" workbookViewId="0">
      <selection activeCell="L19" sqref="L19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39" t="s">
        <v>144</v>
      </c>
      <c r="B1" s="39"/>
      <c r="C1" s="39"/>
      <c r="D1" s="39"/>
      <c r="E1" s="39"/>
    </row>
    <row r="2" spans="1:5" x14ac:dyDescent="0.4">
      <c r="E2" s="11" t="s">
        <v>155</v>
      </c>
    </row>
    <row r="3" spans="1:5" x14ac:dyDescent="0.4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4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Administrator</cp:lastModifiedBy>
  <dcterms:created xsi:type="dcterms:W3CDTF">2023-04-27T08:01:32Z</dcterms:created>
  <dcterms:modified xsi:type="dcterms:W3CDTF">2026-01-28T12:12:15Z</dcterms:modified>
</cp:coreProperties>
</file>