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e42c8971037964/바탕 화면/2026기본서_컴활1급실기/01 엑셀/01 섹션/"/>
    </mc:Choice>
  </mc:AlternateContent>
  <xr:revisionPtr revIDLastSave="73" documentId="13_ncr:1_{FA2ECA88-58F2-4184-85EA-128B35DFDFE9}" xr6:coauthVersionLast="47" xr6:coauthVersionMax="47" xr10:uidLastSave="{846AD349-3194-4476-A168-74B321A45742}"/>
  <bookViews>
    <workbookView xWindow="-110" yWindow="-110" windowWidth="19420" windowHeight="11620" xr2:uid="{5015C367-9FCE-4A89-B7D7-59CBD65954A9}"/>
  </bookViews>
  <sheets>
    <sheet name="무작정따라하기" sheetId="1" r:id="rId1"/>
    <sheet name="기출01" sheetId="2" r:id="rId2"/>
    <sheet name="기출0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 a="1"/>
  <c r="K3" i="1" s="1"/>
  <c r="K4" i="1" a="1"/>
  <c r="K4" i="1" s="1"/>
  <c r="K5" i="1" a="1"/>
  <c r="K5" i="1"/>
  <c r="K6" i="1" a="1"/>
  <c r="K6" i="1" s="1"/>
  <c r="K7" i="1" a="1"/>
  <c r="K7" i="1" s="1"/>
  <c r="J4" i="1" a="1"/>
  <c r="J4" i="1" s="1"/>
  <c r="J5" i="1" a="1"/>
  <c r="J5" i="1" s="1"/>
  <c r="J6" i="1" a="1"/>
  <c r="J6" i="1"/>
  <c r="J7" i="1" a="1"/>
  <c r="J7" i="1"/>
  <c r="J3" i="1" a="1"/>
  <c r="J3" i="1" s="1"/>
  <c r="I4" i="1" a="1"/>
  <c r="I4" i="1" s="1"/>
  <c r="I5" i="1" a="1"/>
  <c r="I5" i="1" s="1"/>
  <c r="I6" i="1" a="1"/>
  <c r="I6" i="1" s="1"/>
  <c r="I7" i="1" a="1"/>
  <c r="I7" i="1"/>
  <c r="I3" i="1" a="1"/>
  <c r="I3" i="1" s="1"/>
  <c r="H4" i="1" a="1"/>
  <c r="H4" i="1"/>
  <c r="H5" i="1" a="1"/>
  <c r="H5" i="1" s="1"/>
  <c r="H6" i="1" a="1"/>
  <c r="H6" i="1" s="1"/>
  <c r="H7" i="1" a="1"/>
  <c r="H7" i="1"/>
  <c r="H3" i="1" a="1"/>
  <c r="H3" i="1" s="1"/>
  <c r="G4" i="1" a="1"/>
  <c r="G4" i="1" s="1"/>
  <c r="G5" i="1" a="1"/>
  <c r="G5" i="1" s="1"/>
  <c r="G6" i="1" a="1"/>
  <c r="G6" i="1" s="1"/>
  <c r="G7" i="1" a="1"/>
  <c r="G7" i="1" s="1"/>
  <c r="G3" i="1" a="1"/>
  <c r="G3" i="1"/>
  <c r="F4" i="1" a="1"/>
  <c r="F4" i="1"/>
  <c r="F5" i="1" a="1"/>
  <c r="F5" i="1" s="1"/>
  <c r="F6" i="1" a="1"/>
  <c r="F6" i="1" s="1"/>
  <c r="F7" i="1" a="1"/>
  <c r="F7" i="1"/>
  <c r="F3" i="1" a="1"/>
  <c r="F3" i="1" s="1"/>
  <c r="E4" i="1" a="1"/>
  <c r="E4" i="1" s="1"/>
  <c r="E5" i="1" a="1"/>
  <c r="E5" i="1" s="1"/>
  <c r="E6" i="1" a="1"/>
  <c r="E6" i="1" s="1"/>
  <c r="E7" i="1" a="1"/>
  <c r="E7" i="1"/>
  <c r="E3" i="1" a="1"/>
  <c r="E3" i="1" s="1"/>
  <c r="D4" i="1" a="1"/>
  <c r="D4" i="1" s="1"/>
  <c r="D5" i="1" a="1"/>
  <c r="D5" i="1"/>
  <c r="D6" i="1" a="1"/>
  <c r="D6" i="1" s="1"/>
  <c r="D7" i="1" a="1"/>
  <c r="D7" i="1"/>
  <c r="D3" i="1" a="1"/>
  <c r="D3" i="1" s="1"/>
  <c r="C4" i="1" a="1"/>
  <c r="C4" i="1" s="1"/>
  <c r="C5" i="1" a="1"/>
  <c r="C5" i="1" s="1"/>
  <c r="C6" i="1" a="1"/>
  <c r="C6" i="1" s="1"/>
  <c r="C7" i="1" a="1"/>
  <c r="C7" i="1"/>
  <c r="C3" i="1" a="1"/>
  <c r="C3" i="1"/>
</calcChain>
</file>

<file path=xl/sharedStrings.xml><?xml version="1.0" encoding="utf-8"?>
<sst xmlns="http://schemas.openxmlformats.org/spreadsheetml/2006/main" count="223" uniqueCount="97">
  <si>
    <t>[표1]</t>
  </si>
  <si>
    <t>건물번호</t>
  </si>
  <si>
    <t>임대건수</t>
  </si>
  <si>
    <t>계약면적_x000D_
(㎡)</t>
  </si>
  <si>
    <t>김승진_x000D_
계약면적</t>
  </si>
  <si>
    <t>평균_x000D_
월임대료</t>
  </si>
  <si>
    <t>최대_x000D_
임대가격</t>
  </si>
  <si>
    <t>월임대료_x000D_
중간값</t>
  </si>
  <si>
    <t>최대_x000D_
임대인</t>
  </si>
  <si>
    <t>BD-002</t>
  </si>
  <si>
    <t>BD-003</t>
  </si>
  <si>
    <t>BD-004</t>
  </si>
  <si>
    <t>BD-010</t>
  </si>
  <si>
    <t>BD-015</t>
  </si>
  <si>
    <t>[표2]</t>
  </si>
  <si>
    <t>건물이름</t>
  </si>
  <si>
    <t>임대인</t>
  </si>
  <si>
    <t>임대가격(천원)</t>
  </si>
  <si>
    <t>계약면적(㎡)</t>
  </si>
  <si>
    <t>월임대료(원)</t>
  </si>
  <si>
    <t>임대 종료일</t>
  </si>
  <si>
    <t>장수빌딩</t>
  </si>
  <si>
    <t>김승진</t>
  </si>
  <si>
    <t>제주빌딩</t>
  </si>
  <si>
    <t>미래빌딩</t>
  </si>
  <si>
    <t>우리빌딩</t>
  </si>
  <si>
    <t>신동협</t>
  </si>
  <si>
    <t>임꺽정</t>
  </si>
  <si>
    <t>장승업</t>
  </si>
  <si>
    <t>정약용</t>
  </si>
  <si>
    <t>행복빌딩</t>
  </si>
  <si>
    <t>한용운</t>
  </si>
  <si>
    <t>허중</t>
  </si>
  <si>
    <t>홍영식</t>
  </si>
  <si>
    <t>성춘향</t>
  </si>
  <si>
    <t>2번째로 높은_x000D_
임대가격</t>
    <phoneticPr fontId="2" type="noConversion"/>
  </si>
  <si>
    <t>팀</t>
  </si>
  <si>
    <t>정규직</t>
  </si>
  <si>
    <t>계약직</t>
  </si>
  <si>
    <t>지역이 "과천"이거나 달성률 평가가 "달성"인 _x000D_
실적의 합계</t>
  </si>
  <si>
    <t>1팀</t>
  </si>
  <si>
    <t>2팀</t>
  </si>
  <si>
    <t>[표3]</t>
  </si>
  <si>
    <t>지역</t>
  </si>
  <si>
    <t>달성</t>
  </si>
  <si>
    <t>미달</t>
  </si>
  <si>
    <t>과천</t>
  </si>
  <si>
    <t>서울</t>
  </si>
  <si>
    <t>인천</t>
  </si>
  <si>
    <t>[표4]</t>
  </si>
  <si>
    <t>소속</t>
  </si>
  <si>
    <t>채용형태</t>
  </si>
  <si>
    <t>목표</t>
  </si>
  <si>
    <t>실적</t>
  </si>
  <si>
    <t>직접경비</t>
  </si>
  <si>
    <t>간접경비</t>
  </si>
  <si>
    <t>달성률 평가</t>
  </si>
  <si>
    <t>과천1팀</t>
  </si>
  <si>
    <t>과천2팀</t>
  </si>
  <si>
    <t>서울1팀</t>
  </si>
  <si>
    <t>서울2팀</t>
  </si>
  <si>
    <t>인천1팀</t>
  </si>
  <si>
    <t>인천2팀</t>
  </si>
  <si>
    <t>부서</t>
  </si>
  <si>
    <t>정교수</t>
  </si>
  <si>
    <t>부교수</t>
  </si>
  <si>
    <t>조교수</t>
  </si>
  <si>
    <t>비서학과</t>
  </si>
  <si>
    <t>직급</t>
  </si>
  <si>
    <t>학생지도 중간값</t>
  </si>
  <si>
    <t>경영학과</t>
  </si>
  <si>
    <t>경제학과</t>
  </si>
  <si>
    <t>무역학과</t>
  </si>
  <si>
    <t>구분</t>
  </si>
  <si>
    <t>연구과제</t>
  </si>
  <si>
    <t>연구논문</t>
  </si>
  <si>
    <t>성명</t>
  </si>
  <si>
    <t>학과</t>
  </si>
  <si>
    <t>학생지도</t>
  </si>
  <si>
    <t>연구수당</t>
  </si>
  <si>
    <t>장기웅</t>
  </si>
  <si>
    <t>인정제</t>
  </si>
  <si>
    <t>이원섭</t>
  </si>
  <si>
    <t>한성현</t>
  </si>
  <si>
    <t>황선철</t>
  </si>
  <si>
    <t>방극준</t>
  </si>
  <si>
    <t>이상봉</t>
  </si>
  <si>
    <t>정은미</t>
  </si>
  <si>
    <t>정태은</t>
  </si>
  <si>
    <t>신경국</t>
  </si>
  <si>
    <t>유봉선</t>
  </si>
  <si>
    <t>노창용</t>
  </si>
  <si>
    <t>박태호</t>
  </si>
  <si>
    <t>이기상</t>
  </si>
  <si>
    <t>조상진</t>
  </si>
  <si>
    <t>이나영</t>
  </si>
  <si>
    <t>2024년도
임대종료건수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</si>
</sst>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"/>
    <numFmt numFmtId="177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41" fontId="4" fillId="0" borderId="1" xfId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177" fontId="6" fillId="0" borderId="1" xfId="1" applyNumberFormat="1" applyFont="1" applyBorder="1" applyAlignment="1">
      <alignment vertical="center"/>
    </xf>
    <xf numFmtId="14" fontId="6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vertical="center" wrapText="1"/>
    </xf>
    <xf numFmtId="41" fontId="7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BECF-C216-4659-90AD-83E6BA217D76}">
  <sheetPr codeName="Sheet1"/>
  <dimension ref="B1:K29"/>
  <sheetViews>
    <sheetView tabSelected="1" workbookViewId="0">
      <selection activeCell="K3" sqref="K3"/>
    </sheetView>
  </sheetViews>
  <sheetFormatPr defaultRowHeight="17" x14ac:dyDescent="0.45"/>
  <cols>
    <col min="1" max="1" width="2" customWidth="1"/>
    <col min="2" max="3" width="9.25" bestFit="1" customWidth="1"/>
    <col min="5" max="5" width="14.33203125" bestFit="1" customWidth="1"/>
    <col min="6" max="7" width="12.33203125" bestFit="1" customWidth="1"/>
    <col min="8" max="8" width="12.83203125" bestFit="1" customWidth="1"/>
    <col min="10" max="10" width="13" bestFit="1" customWidth="1"/>
    <col min="11" max="11" width="7.08203125" bestFit="1" customWidth="1"/>
  </cols>
  <sheetData>
    <row r="1" spans="2:11" x14ac:dyDescent="0.45">
      <c r="B1" t="s">
        <v>0</v>
      </c>
    </row>
    <row r="2" spans="2:11" ht="32" x14ac:dyDescent="0.45"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35</v>
      </c>
      <c r="I2" s="3" t="s">
        <v>7</v>
      </c>
      <c r="J2" s="3" t="s">
        <v>96</v>
      </c>
      <c r="K2" s="3" t="s">
        <v>8</v>
      </c>
    </row>
    <row r="3" spans="2:11" x14ac:dyDescent="0.45">
      <c r="B3" s="4" t="s">
        <v>9</v>
      </c>
      <c r="C3" s="4">
        <f t="array" ref="C3">SUM(   IF($B$11:$B$29=B3, 1))</f>
        <v>5</v>
      </c>
      <c r="D3" s="5">
        <f t="array" ref="D3" xml:space="preserve">   SUM(($B$11:$B$29=B3)*$F$11:$F$29)</f>
        <v>491.8</v>
      </c>
      <c r="E3" s="5">
        <f t="array" ref="E3">SUM( IF(   ($D$11:$D$29 = "김승진")*($B$11:$B$29=B3), $F$11:$F$29))</f>
        <v>225.1</v>
      </c>
      <c r="F3" s="6">
        <f t="array" ref="F3" xml:space="preserve">   AVERAGE(   IF(   $B$11:$B$29=B3, $G$11:$G$29))</f>
        <v>707000</v>
      </c>
      <c r="G3" s="6">
        <f t="array" ref="G3" xml:space="preserve">   MAX(   ($B$11:$B$29=B3) * $E$11:$E$29)</f>
        <v>80000</v>
      </c>
      <c r="H3" s="6">
        <f t="array" ref="H3" xml:space="preserve">   LARGE(   IF(   $B$11:$B$29=B3, $E$11:$E$29), 2)</f>
        <v>65000</v>
      </c>
      <c r="I3" s="6">
        <f t="array" ref="I3" xml:space="preserve">   MEDIAN(   IF(   $B$11:$B$29=B3, $G$11:$G$29))</f>
        <v>550000</v>
      </c>
      <c r="J3" s="47">
        <f t="array" ref="J3">SUM(   (YEAR($H$11:$H$29)=2024) * ($B$11:$B$29=B3))</f>
        <v>2</v>
      </c>
      <c r="K3" s="4" t="str">
        <f t="array" ref="K3">INDEX($D$11:$D$29,MATCH(MAX(($B$11:$B$29=B3)*$G$11:$G$29),($B$11:$B$29=B3)*$G$11:$G$29, 0))</f>
        <v>임꺽정</v>
      </c>
    </row>
    <row r="4" spans="2:11" x14ac:dyDescent="0.45">
      <c r="B4" s="4" t="s">
        <v>10</v>
      </c>
      <c r="C4" s="4">
        <f t="array" ref="C4">SUM(   IF($B$11:$B$29=B4, 1))</f>
        <v>2</v>
      </c>
      <c r="D4" s="5">
        <f t="array" ref="D4" xml:space="preserve">   SUM(($B$11:$B$29=B4)*$F$11:$F$29)</f>
        <v>235</v>
      </c>
      <c r="E4" s="5">
        <f t="array" ref="E4">SUM( IF(   ($D$11:$D$29 = "김승진")*($B$11:$B$29=B4), $F$11:$F$29))</f>
        <v>150.5</v>
      </c>
      <c r="F4" s="6">
        <f t="array" ref="F4" xml:space="preserve">   AVERAGE(   IF(   $B$11:$B$29=B4, $G$11:$G$29))</f>
        <v>775000</v>
      </c>
      <c r="G4" s="6">
        <f t="array" ref="G4" xml:space="preserve">   MAX(   ($B$11:$B$29=B4) * $E$11:$E$29)</f>
        <v>65000</v>
      </c>
      <c r="H4" s="6">
        <f t="array" ref="H4" xml:space="preserve">   LARGE(   IF(   $B$11:$B$29=B4, $E$11:$E$29), 2)</f>
        <v>25000</v>
      </c>
      <c r="I4" s="6">
        <f t="array" ref="I4" xml:space="preserve">   MEDIAN(   IF(   $B$11:$B$29=B4, $G$11:$G$29))</f>
        <v>775000</v>
      </c>
      <c r="J4" s="47">
        <f t="array" ref="J4">SUM(   (YEAR($H$11:$H$29)=2024) * ($B$11:$B$29=B4))</f>
        <v>0</v>
      </c>
      <c r="K4" s="4" t="str">
        <f t="array" ref="K4">INDEX($D$11:$D$29,MATCH(MAX(($B$11:$B$29=B4)*$G$11:$G$29),($B$11:$B$29=B4)*$G$11:$G$29, 0))</f>
        <v>김승진</v>
      </c>
    </row>
    <row r="5" spans="2:11" x14ac:dyDescent="0.45">
      <c r="B5" s="4" t="s">
        <v>11</v>
      </c>
      <c r="C5" s="4">
        <f t="array" ref="C5">SUM(   IF($B$11:$B$29=B5, 1))</f>
        <v>4</v>
      </c>
      <c r="D5" s="5">
        <f t="array" ref="D5" xml:space="preserve">   SUM(($B$11:$B$29=B5)*$F$11:$F$29)</f>
        <v>710.9</v>
      </c>
      <c r="E5" s="5">
        <f t="array" ref="E5">SUM( IF(   ($D$11:$D$29 = "김승진")*($B$11:$B$29=B5), $F$11:$F$29))</f>
        <v>398</v>
      </c>
      <c r="F5" s="6">
        <f t="array" ref="F5" xml:space="preserve">   AVERAGE(   IF(   $B$11:$B$29=B5, $G$11:$G$29))</f>
        <v>947500</v>
      </c>
      <c r="G5" s="6">
        <f t="array" ref="G5" xml:space="preserve">   MAX(   ($B$11:$B$29=B5) * $E$11:$E$29)</f>
        <v>45000</v>
      </c>
      <c r="H5" s="6">
        <f t="array" ref="H5" xml:space="preserve">   LARGE(   IF(   $B$11:$B$29=B5, $E$11:$E$29), 2)</f>
        <v>40000</v>
      </c>
      <c r="I5" s="6">
        <f t="array" ref="I5" xml:space="preserve">   MEDIAN(   IF(   $B$11:$B$29=B5, $G$11:$G$29))</f>
        <v>935000</v>
      </c>
      <c r="J5" s="47">
        <f t="array" ref="J5">SUM(   (YEAR($H$11:$H$29)=2024) * ($B$11:$B$29=B5))</f>
        <v>2</v>
      </c>
      <c r="K5" s="4" t="str">
        <f t="array" ref="K5">INDEX($D$11:$D$29,MATCH(MAX(($B$11:$B$29=B5)*$G$11:$G$29),($B$11:$B$29=B5)*$G$11:$G$29, 0))</f>
        <v>허중</v>
      </c>
    </row>
    <row r="6" spans="2:11" x14ac:dyDescent="0.45">
      <c r="B6" s="4" t="s">
        <v>12</v>
      </c>
      <c r="C6" s="4">
        <f t="array" ref="C6">SUM(   IF($B$11:$B$29=B6, 1))</f>
        <v>5</v>
      </c>
      <c r="D6" s="5">
        <f t="array" ref="D6" xml:space="preserve">   SUM(($B$11:$B$29=B6)*$F$11:$F$29)</f>
        <v>571</v>
      </c>
      <c r="E6" s="5">
        <f t="array" ref="E6">SUM( IF(   ($D$11:$D$29 = "김승진")*($B$11:$B$29=B6), $F$11:$F$29))</f>
        <v>101</v>
      </c>
      <c r="F6" s="6">
        <f t="array" ref="F6" xml:space="preserve">   AVERAGE(   IF(   $B$11:$B$29=B6, $G$11:$G$29))</f>
        <v>576000</v>
      </c>
      <c r="G6" s="6">
        <f t="array" ref="G6" xml:space="preserve">   MAX(   ($B$11:$B$29=B6) * $E$11:$E$29)</f>
        <v>190000</v>
      </c>
      <c r="H6" s="6">
        <f t="array" ref="H6" xml:space="preserve">   LARGE(   IF(   $B$11:$B$29=B6, $E$11:$E$29), 2)</f>
        <v>45000</v>
      </c>
      <c r="I6" s="6">
        <f t="array" ref="I6" xml:space="preserve">   MEDIAN(   IF(   $B$11:$B$29=B6, $G$11:$G$29))</f>
        <v>550000</v>
      </c>
      <c r="J6" s="47">
        <f t="array" ref="J6">SUM(   (YEAR($H$11:$H$29)=2024) * ($B$11:$B$29=B6))</f>
        <v>1</v>
      </c>
      <c r="K6" s="4" t="str">
        <f t="array" ref="K6">INDEX($D$11:$D$29,MATCH(MAX(($B$11:$B$29=B6)*$G$11:$G$29),($B$11:$B$29=B6)*$G$11:$G$29, 0))</f>
        <v>성춘향</v>
      </c>
    </row>
    <row r="7" spans="2:11" x14ac:dyDescent="0.45">
      <c r="B7" s="4" t="s">
        <v>13</v>
      </c>
      <c r="C7" s="4">
        <f t="array" ref="C7">SUM(   IF($B$11:$B$29=B7, 1))</f>
        <v>3</v>
      </c>
      <c r="D7" s="5">
        <f t="array" ref="D7" xml:space="preserve">   SUM(($B$11:$B$29=B7)*$F$11:$F$29)</f>
        <v>435</v>
      </c>
      <c r="E7" s="5">
        <f t="array" ref="E7">SUM( IF(   ($D$11:$D$29 = "김승진")*($B$11:$B$29=B7), $F$11:$F$29))</f>
        <v>268</v>
      </c>
      <c r="F7" s="6">
        <f t="array" ref="F7" xml:space="preserve">   AVERAGE(   IF(   $B$11:$B$29=B7, $G$11:$G$29))</f>
        <v>513333.33333333331</v>
      </c>
      <c r="G7" s="6">
        <f t="array" ref="G7" xml:space="preserve">   MAX(   ($B$11:$B$29=B7) * $E$11:$E$29)</f>
        <v>30000</v>
      </c>
      <c r="H7" s="6">
        <f t="array" ref="H7" xml:space="preserve">   LARGE(   IF(   $B$11:$B$29=B7, $E$11:$E$29), 2)</f>
        <v>25000</v>
      </c>
      <c r="I7" s="6">
        <f t="array" ref="I7" xml:space="preserve">   MEDIAN(   IF(   $B$11:$B$29=B7, $G$11:$G$29))</f>
        <v>495000</v>
      </c>
      <c r="J7" s="47">
        <f t="array" ref="J7">SUM(   (YEAR($H$11:$H$29)=2024) * ($B$11:$B$29=B7))</f>
        <v>1</v>
      </c>
      <c r="K7" s="4" t="str">
        <f t="array" ref="K7">INDEX($D$11:$D$29,MATCH(MAX(($B$11:$B$29=B7)*$G$11:$G$29),($B$11:$B$29=B7)*$G$11:$G$29, 0))</f>
        <v>김승진</v>
      </c>
    </row>
    <row r="9" spans="2:11" ht="17.5" thickBot="1" x14ac:dyDescent="0.5">
      <c r="B9" t="s">
        <v>14</v>
      </c>
    </row>
    <row r="10" spans="2:11" ht="18" thickTop="1" thickBot="1" x14ac:dyDescent="0.5">
      <c r="B10" s="7" t="s">
        <v>1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9" t="s">
        <v>20</v>
      </c>
    </row>
    <row r="11" spans="2:11" ht="17.5" thickTop="1" x14ac:dyDescent="0.45">
      <c r="B11" s="10" t="s">
        <v>11</v>
      </c>
      <c r="C11" s="11" t="s">
        <v>21</v>
      </c>
      <c r="D11" s="11" t="s">
        <v>22</v>
      </c>
      <c r="E11" s="12">
        <v>25000</v>
      </c>
      <c r="F11" s="13">
        <v>398</v>
      </c>
      <c r="G11" s="12">
        <v>770000</v>
      </c>
      <c r="H11" s="14">
        <v>44796</v>
      </c>
    </row>
    <row r="12" spans="2:11" x14ac:dyDescent="0.45">
      <c r="B12" s="15" t="s">
        <v>9</v>
      </c>
      <c r="C12" s="16" t="s">
        <v>23</v>
      </c>
      <c r="D12" s="16" t="s">
        <v>22</v>
      </c>
      <c r="E12" s="17">
        <v>80000</v>
      </c>
      <c r="F12" s="18">
        <v>107.6</v>
      </c>
      <c r="G12" s="17">
        <v>550000</v>
      </c>
      <c r="H12" s="19">
        <v>44855</v>
      </c>
    </row>
    <row r="13" spans="2:11" x14ac:dyDescent="0.45">
      <c r="B13" s="15" t="s">
        <v>13</v>
      </c>
      <c r="C13" s="16" t="s">
        <v>24</v>
      </c>
      <c r="D13" s="16" t="s">
        <v>22</v>
      </c>
      <c r="E13" s="17">
        <v>30000</v>
      </c>
      <c r="F13" s="18">
        <v>134</v>
      </c>
      <c r="G13" s="17">
        <v>495000</v>
      </c>
      <c r="H13" s="19">
        <v>44926</v>
      </c>
    </row>
    <row r="14" spans="2:11" x14ac:dyDescent="0.45">
      <c r="B14" s="15" t="s">
        <v>10</v>
      </c>
      <c r="C14" s="16" t="s">
        <v>25</v>
      </c>
      <c r="D14" s="16" t="s">
        <v>26</v>
      </c>
      <c r="E14" s="17">
        <v>25000</v>
      </c>
      <c r="F14" s="18">
        <v>84.5</v>
      </c>
      <c r="G14" s="17">
        <v>450000</v>
      </c>
      <c r="H14" s="19">
        <v>45108</v>
      </c>
    </row>
    <row r="15" spans="2:11" x14ac:dyDescent="0.45">
      <c r="B15" s="15" t="s">
        <v>9</v>
      </c>
      <c r="C15" s="16" t="s">
        <v>23</v>
      </c>
      <c r="D15" s="16" t="s">
        <v>27</v>
      </c>
      <c r="E15" s="17">
        <v>10000</v>
      </c>
      <c r="F15" s="18">
        <v>101</v>
      </c>
      <c r="G15" s="17">
        <v>1650000</v>
      </c>
      <c r="H15" s="19">
        <v>45162</v>
      </c>
    </row>
    <row r="16" spans="2:11" x14ac:dyDescent="0.45">
      <c r="B16" s="15" t="s">
        <v>11</v>
      </c>
      <c r="C16" s="16" t="s">
        <v>21</v>
      </c>
      <c r="D16" s="16" t="s">
        <v>28</v>
      </c>
      <c r="E16" s="17">
        <v>6000</v>
      </c>
      <c r="F16" s="18">
        <v>101</v>
      </c>
      <c r="G16" s="17">
        <v>770000</v>
      </c>
      <c r="H16" s="19">
        <v>45164</v>
      </c>
    </row>
    <row r="17" spans="2:8" x14ac:dyDescent="0.45">
      <c r="B17" s="15" t="s">
        <v>13</v>
      </c>
      <c r="C17" s="16" t="s">
        <v>24</v>
      </c>
      <c r="D17" s="16" t="s">
        <v>29</v>
      </c>
      <c r="E17" s="17">
        <v>25000</v>
      </c>
      <c r="F17" s="18">
        <v>167</v>
      </c>
      <c r="G17" s="17">
        <v>495000</v>
      </c>
      <c r="H17" s="19">
        <v>45352</v>
      </c>
    </row>
    <row r="18" spans="2:8" x14ac:dyDescent="0.45">
      <c r="B18" s="15" t="s">
        <v>12</v>
      </c>
      <c r="C18" s="16" t="s">
        <v>30</v>
      </c>
      <c r="D18" s="16" t="s">
        <v>27</v>
      </c>
      <c r="E18" s="17">
        <v>30000</v>
      </c>
      <c r="F18" s="18">
        <v>120.8</v>
      </c>
      <c r="G18" s="17">
        <v>550000</v>
      </c>
      <c r="H18" s="19">
        <v>45372</v>
      </c>
    </row>
    <row r="19" spans="2:8" x14ac:dyDescent="0.45">
      <c r="B19" s="15" t="s">
        <v>11</v>
      </c>
      <c r="C19" s="16" t="s">
        <v>21</v>
      </c>
      <c r="D19" s="16" t="s">
        <v>31</v>
      </c>
      <c r="E19" s="17">
        <v>40000</v>
      </c>
      <c r="F19" s="18">
        <v>101</v>
      </c>
      <c r="G19" s="17">
        <v>1100000</v>
      </c>
      <c r="H19" s="19">
        <v>45526</v>
      </c>
    </row>
    <row r="20" spans="2:8" x14ac:dyDescent="0.45">
      <c r="B20" s="15" t="s">
        <v>11</v>
      </c>
      <c r="C20" s="16" t="s">
        <v>21</v>
      </c>
      <c r="D20" s="16" t="s">
        <v>32</v>
      </c>
      <c r="E20" s="17">
        <v>45000</v>
      </c>
      <c r="F20" s="18">
        <v>110.9</v>
      </c>
      <c r="G20" s="17">
        <v>1150000</v>
      </c>
      <c r="H20" s="19">
        <v>45526</v>
      </c>
    </row>
    <row r="21" spans="2:8" x14ac:dyDescent="0.45">
      <c r="B21" s="15" t="s">
        <v>9</v>
      </c>
      <c r="C21" s="16" t="s">
        <v>23</v>
      </c>
      <c r="D21" s="16" t="s">
        <v>22</v>
      </c>
      <c r="E21" s="17">
        <v>65000</v>
      </c>
      <c r="F21" s="18">
        <v>117.5</v>
      </c>
      <c r="G21" s="17">
        <v>400000</v>
      </c>
      <c r="H21" s="19">
        <v>45526</v>
      </c>
    </row>
    <row r="22" spans="2:8" x14ac:dyDescent="0.45">
      <c r="B22" s="15" t="s">
        <v>9</v>
      </c>
      <c r="C22" s="16" t="s">
        <v>23</v>
      </c>
      <c r="D22" s="16" t="s">
        <v>33</v>
      </c>
      <c r="E22" s="17">
        <v>6000</v>
      </c>
      <c r="F22" s="18">
        <v>68</v>
      </c>
      <c r="G22" s="17">
        <v>165000</v>
      </c>
      <c r="H22" s="19">
        <v>45527</v>
      </c>
    </row>
    <row r="23" spans="2:8" x14ac:dyDescent="0.45">
      <c r="B23" s="15" t="s">
        <v>9</v>
      </c>
      <c r="C23" s="16" t="s">
        <v>23</v>
      </c>
      <c r="D23" s="16" t="s">
        <v>27</v>
      </c>
      <c r="E23" s="17">
        <v>32000</v>
      </c>
      <c r="F23" s="18">
        <v>97.7</v>
      </c>
      <c r="G23" s="17">
        <v>770000</v>
      </c>
      <c r="H23" s="19">
        <v>45770</v>
      </c>
    </row>
    <row r="24" spans="2:8" x14ac:dyDescent="0.45">
      <c r="B24" s="15" t="s">
        <v>12</v>
      </c>
      <c r="C24" s="16" t="s">
        <v>30</v>
      </c>
      <c r="D24" s="16" t="s">
        <v>34</v>
      </c>
      <c r="E24" s="17">
        <v>45000</v>
      </c>
      <c r="F24" s="18">
        <v>91.1</v>
      </c>
      <c r="G24" s="17">
        <v>770000</v>
      </c>
      <c r="H24" s="19">
        <v>45770</v>
      </c>
    </row>
    <row r="25" spans="2:8" x14ac:dyDescent="0.45">
      <c r="B25" s="15" t="s">
        <v>10</v>
      </c>
      <c r="C25" s="16" t="s">
        <v>25</v>
      </c>
      <c r="D25" s="16" t="s">
        <v>22</v>
      </c>
      <c r="E25" s="17">
        <v>65000</v>
      </c>
      <c r="F25" s="18">
        <v>150.5</v>
      </c>
      <c r="G25" s="17">
        <v>1100000</v>
      </c>
      <c r="H25" s="19">
        <v>45770</v>
      </c>
    </row>
    <row r="26" spans="2:8" x14ac:dyDescent="0.45">
      <c r="B26" s="15" t="s">
        <v>12</v>
      </c>
      <c r="C26" s="16" t="s">
        <v>30</v>
      </c>
      <c r="D26" s="16" t="s">
        <v>22</v>
      </c>
      <c r="E26" s="17">
        <v>10000</v>
      </c>
      <c r="F26" s="18">
        <v>101</v>
      </c>
      <c r="G26" s="17">
        <v>460000</v>
      </c>
      <c r="H26" s="19">
        <v>45790</v>
      </c>
    </row>
    <row r="27" spans="2:8" x14ac:dyDescent="0.45">
      <c r="B27" s="15" t="s">
        <v>13</v>
      </c>
      <c r="C27" s="16" t="s">
        <v>24</v>
      </c>
      <c r="D27" s="16" t="s">
        <v>22</v>
      </c>
      <c r="E27" s="17">
        <v>5000</v>
      </c>
      <c r="F27" s="18">
        <v>134</v>
      </c>
      <c r="G27" s="17">
        <v>550000</v>
      </c>
      <c r="H27" s="19">
        <v>45892</v>
      </c>
    </row>
    <row r="28" spans="2:8" x14ac:dyDescent="0.45">
      <c r="B28" s="15" t="s">
        <v>12</v>
      </c>
      <c r="C28" s="16" t="s">
        <v>30</v>
      </c>
      <c r="D28" s="16" t="s">
        <v>32</v>
      </c>
      <c r="E28" s="17">
        <v>190000</v>
      </c>
      <c r="F28" s="18">
        <v>150.5</v>
      </c>
      <c r="G28" s="17">
        <v>550000</v>
      </c>
      <c r="H28" s="19">
        <v>45951</v>
      </c>
    </row>
    <row r="29" spans="2:8" x14ac:dyDescent="0.45">
      <c r="B29" s="15" t="s">
        <v>12</v>
      </c>
      <c r="C29" s="16" t="s">
        <v>30</v>
      </c>
      <c r="D29" s="16" t="s">
        <v>32</v>
      </c>
      <c r="E29" s="17">
        <v>30000</v>
      </c>
      <c r="F29" s="18">
        <v>107.6</v>
      </c>
      <c r="G29" s="17">
        <v>550000</v>
      </c>
      <c r="H29" s="19">
        <v>45951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86E1-4CB2-4C48-BB8E-8E2139BF142C}">
  <sheetPr codeName="Sheet2"/>
  <dimension ref="B1:H26"/>
  <sheetViews>
    <sheetView workbookViewId="0"/>
  </sheetViews>
  <sheetFormatPr defaultRowHeight="17" x14ac:dyDescent="0.45"/>
  <cols>
    <col min="1" max="1" width="1.58203125" customWidth="1"/>
    <col min="3" max="3" width="10.5" bestFit="1" customWidth="1"/>
    <col min="4" max="5" width="11.5" bestFit="1" customWidth="1"/>
    <col min="6" max="6" width="17.33203125" customWidth="1"/>
    <col min="7" max="7" width="17.83203125" customWidth="1"/>
    <col min="8" max="8" width="10.25" bestFit="1" customWidth="1"/>
  </cols>
  <sheetData>
    <row r="1" spans="2:8" x14ac:dyDescent="0.45">
      <c r="B1" t="s">
        <v>0</v>
      </c>
      <c r="F1" s="1" t="s">
        <v>14</v>
      </c>
      <c r="G1" s="1"/>
    </row>
    <row r="2" spans="2:8" ht="17.149999999999999" customHeight="1" x14ac:dyDescent="0.45">
      <c r="B2" s="20" t="s">
        <v>36</v>
      </c>
      <c r="C2" s="2" t="s">
        <v>37</v>
      </c>
      <c r="D2" s="2" t="s">
        <v>38</v>
      </c>
      <c r="F2" s="46" t="s">
        <v>39</v>
      </c>
      <c r="G2" s="46"/>
    </row>
    <row r="3" spans="2:8" x14ac:dyDescent="0.45">
      <c r="B3" s="20" t="s">
        <v>40</v>
      </c>
      <c r="C3" s="21"/>
      <c r="D3" s="21"/>
      <c r="F3" s="46"/>
      <c r="G3" s="46"/>
    </row>
    <row r="4" spans="2:8" x14ac:dyDescent="0.45">
      <c r="B4" s="20" t="s">
        <v>41</v>
      </c>
      <c r="C4" s="21"/>
      <c r="D4" s="21"/>
      <c r="F4" s="22" t="s">
        <v>38</v>
      </c>
      <c r="G4" s="23"/>
    </row>
    <row r="5" spans="2:8" x14ac:dyDescent="0.45">
      <c r="F5" s="22" t="s">
        <v>37</v>
      </c>
      <c r="G5" s="23"/>
    </row>
    <row r="6" spans="2:8" x14ac:dyDescent="0.45">
      <c r="B6" t="s">
        <v>42</v>
      </c>
      <c r="F6" s="1"/>
      <c r="G6" s="1"/>
    </row>
    <row r="7" spans="2:8" x14ac:dyDescent="0.45">
      <c r="B7" s="20" t="s">
        <v>43</v>
      </c>
      <c r="C7" s="2" t="s">
        <v>44</v>
      </c>
      <c r="D7" s="2" t="s">
        <v>45</v>
      </c>
      <c r="F7" s="1"/>
      <c r="G7" s="1"/>
    </row>
    <row r="8" spans="2:8" x14ac:dyDescent="0.45">
      <c r="B8" s="20" t="s">
        <v>46</v>
      </c>
      <c r="C8" s="24"/>
      <c r="D8" s="24"/>
      <c r="F8" s="1"/>
      <c r="G8" s="1"/>
    </row>
    <row r="9" spans="2:8" x14ac:dyDescent="0.45">
      <c r="B9" s="20" t="s">
        <v>47</v>
      </c>
      <c r="C9" s="24"/>
      <c r="D9" s="24"/>
      <c r="F9" s="1"/>
      <c r="G9" s="1"/>
    </row>
    <row r="10" spans="2:8" x14ac:dyDescent="0.45">
      <c r="B10" s="20" t="s">
        <v>48</v>
      </c>
      <c r="C10" s="24"/>
      <c r="D10" s="24"/>
      <c r="F10" s="1"/>
      <c r="G10" s="1"/>
    </row>
    <row r="11" spans="2:8" x14ac:dyDescent="0.45">
      <c r="F11" s="1"/>
      <c r="G11" s="1"/>
    </row>
    <row r="12" spans="2:8" ht="17.5" thickBot="1" x14ac:dyDescent="0.5">
      <c r="B12" t="s">
        <v>49</v>
      </c>
      <c r="F12" s="1"/>
      <c r="G12" s="1"/>
    </row>
    <row r="13" spans="2:8" ht="18" thickTop="1" thickBot="1" x14ac:dyDescent="0.5">
      <c r="B13" s="25" t="s">
        <v>50</v>
      </c>
      <c r="C13" s="26" t="s">
        <v>51</v>
      </c>
      <c r="D13" s="26" t="s">
        <v>52</v>
      </c>
      <c r="E13" s="26" t="s">
        <v>53</v>
      </c>
      <c r="F13" s="27" t="s">
        <v>54</v>
      </c>
      <c r="G13" s="27" t="s">
        <v>55</v>
      </c>
      <c r="H13" s="28" t="s">
        <v>56</v>
      </c>
    </row>
    <row r="14" spans="2:8" ht="17.5" thickTop="1" x14ac:dyDescent="0.45">
      <c r="B14" s="29" t="s">
        <v>57</v>
      </c>
      <c r="C14" s="30" t="s">
        <v>38</v>
      </c>
      <c r="D14" s="31">
        <v>100000000</v>
      </c>
      <c r="E14" s="31">
        <v>150000000</v>
      </c>
      <c r="F14" s="32">
        <v>2210000</v>
      </c>
      <c r="G14" s="32">
        <v>1800000</v>
      </c>
      <c r="H14" s="33" t="s">
        <v>44</v>
      </c>
    </row>
    <row r="15" spans="2:8" x14ac:dyDescent="0.45">
      <c r="B15" s="34" t="s">
        <v>57</v>
      </c>
      <c r="C15" s="35" t="s">
        <v>37</v>
      </c>
      <c r="D15" s="24">
        <v>130000000</v>
      </c>
      <c r="E15" s="24">
        <v>130000000</v>
      </c>
      <c r="F15" s="36">
        <v>3113000</v>
      </c>
      <c r="G15" s="36">
        <v>2300000</v>
      </c>
      <c r="H15" s="37" t="s">
        <v>44</v>
      </c>
    </row>
    <row r="16" spans="2:8" x14ac:dyDescent="0.45">
      <c r="B16" s="34" t="s">
        <v>58</v>
      </c>
      <c r="C16" s="35" t="s">
        <v>38</v>
      </c>
      <c r="D16" s="24">
        <v>90000000</v>
      </c>
      <c r="E16" s="24">
        <v>110000000</v>
      </c>
      <c r="F16" s="36">
        <v>6816000</v>
      </c>
      <c r="G16" s="36">
        <v>4500000</v>
      </c>
      <c r="H16" s="37" t="s">
        <v>45</v>
      </c>
    </row>
    <row r="17" spans="2:8" x14ac:dyDescent="0.45">
      <c r="B17" s="34" t="s">
        <v>58</v>
      </c>
      <c r="C17" s="35" t="s">
        <v>37</v>
      </c>
      <c r="D17" s="24">
        <v>110000000</v>
      </c>
      <c r="E17" s="24">
        <v>120000000</v>
      </c>
      <c r="F17" s="36">
        <v>7891000</v>
      </c>
      <c r="G17" s="36">
        <v>4000000</v>
      </c>
      <c r="H17" s="37" t="s">
        <v>44</v>
      </c>
    </row>
    <row r="18" spans="2:8" x14ac:dyDescent="0.45">
      <c r="B18" s="34" t="s">
        <v>59</v>
      </c>
      <c r="C18" s="35" t="s">
        <v>38</v>
      </c>
      <c r="D18" s="24">
        <v>100000000</v>
      </c>
      <c r="E18" s="24">
        <v>110000000</v>
      </c>
      <c r="F18" s="36">
        <v>1200000</v>
      </c>
      <c r="G18" s="36">
        <v>540000</v>
      </c>
      <c r="H18" s="37" t="s">
        <v>44</v>
      </c>
    </row>
    <row r="19" spans="2:8" x14ac:dyDescent="0.45">
      <c r="B19" s="34" t="s">
        <v>59</v>
      </c>
      <c r="C19" s="35" t="s">
        <v>37</v>
      </c>
      <c r="D19" s="24">
        <v>150000000</v>
      </c>
      <c r="E19" s="24">
        <v>140000000</v>
      </c>
      <c r="F19" s="36">
        <v>2800000</v>
      </c>
      <c r="G19" s="36">
        <v>920000</v>
      </c>
      <c r="H19" s="37" t="s">
        <v>45</v>
      </c>
    </row>
    <row r="20" spans="2:8" x14ac:dyDescent="0.45">
      <c r="B20" s="34" t="s">
        <v>60</v>
      </c>
      <c r="C20" s="35" t="s">
        <v>38</v>
      </c>
      <c r="D20" s="24">
        <v>140000000</v>
      </c>
      <c r="E20" s="24">
        <v>130000000</v>
      </c>
      <c r="F20" s="36">
        <v>5020000</v>
      </c>
      <c r="G20" s="36">
        <v>1200000</v>
      </c>
      <c r="H20" s="37" t="s">
        <v>45</v>
      </c>
    </row>
    <row r="21" spans="2:8" x14ac:dyDescent="0.45">
      <c r="B21" s="34" t="s">
        <v>60</v>
      </c>
      <c r="C21" s="35" t="s">
        <v>37</v>
      </c>
      <c r="D21" s="24">
        <v>180000000</v>
      </c>
      <c r="E21" s="24">
        <v>340000000</v>
      </c>
      <c r="F21" s="36">
        <v>7000000</v>
      </c>
      <c r="G21" s="36">
        <v>2300000</v>
      </c>
      <c r="H21" s="37" t="s">
        <v>45</v>
      </c>
    </row>
    <row r="22" spans="2:8" x14ac:dyDescent="0.45">
      <c r="B22" s="34" t="s">
        <v>61</v>
      </c>
      <c r="C22" s="35" t="s">
        <v>38</v>
      </c>
      <c r="D22" s="24">
        <v>130000000</v>
      </c>
      <c r="E22" s="24">
        <v>130000000</v>
      </c>
      <c r="F22" s="36">
        <v>2000000</v>
      </c>
      <c r="G22" s="36">
        <v>1000000</v>
      </c>
      <c r="H22" s="37" t="s">
        <v>44</v>
      </c>
    </row>
    <row r="23" spans="2:8" x14ac:dyDescent="0.45">
      <c r="B23" s="34" t="s">
        <v>61</v>
      </c>
      <c r="C23" s="35" t="s">
        <v>37</v>
      </c>
      <c r="D23" s="24">
        <v>140000000</v>
      </c>
      <c r="E23" s="24">
        <v>190000000</v>
      </c>
      <c r="F23" s="36">
        <v>4125000</v>
      </c>
      <c r="G23" s="36">
        <v>2000000</v>
      </c>
      <c r="H23" s="37" t="s">
        <v>45</v>
      </c>
    </row>
    <row r="24" spans="2:8" x14ac:dyDescent="0.45">
      <c r="B24" s="34" t="s">
        <v>62</v>
      </c>
      <c r="C24" s="35" t="s">
        <v>38</v>
      </c>
      <c r="D24" s="24">
        <v>140000000</v>
      </c>
      <c r="E24" s="24">
        <v>150000000</v>
      </c>
      <c r="F24" s="36">
        <v>4897000</v>
      </c>
      <c r="G24" s="36">
        <v>1300000</v>
      </c>
      <c r="H24" s="37" t="s">
        <v>44</v>
      </c>
    </row>
    <row r="25" spans="2:8" ht="17.5" thickBot="1" x14ac:dyDescent="0.5">
      <c r="B25" s="38" t="s">
        <v>62</v>
      </c>
      <c r="C25" s="39" t="s">
        <v>37</v>
      </c>
      <c r="D25" s="40">
        <v>150000000</v>
      </c>
      <c r="E25" s="40">
        <v>130000000</v>
      </c>
      <c r="F25" s="41">
        <v>6848000</v>
      </c>
      <c r="G25" s="41">
        <v>3100000</v>
      </c>
      <c r="H25" s="42" t="s">
        <v>45</v>
      </c>
    </row>
    <row r="26" spans="2:8" ht="17.5" thickTop="1" x14ac:dyDescent="0.45">
      <c r="F26" s="1"/>
      <c r="G26" s="1"/>
    </row>
  </sheetData>
  <mergeCells count="1">
    <mergeCell ref="F2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1E97-2C0D-4B9D-A4A8-768F49A37982}">
  <sheetPr codeName="Sheet3"/>
  <dimension ref="A1:H34"/>
  <sheetViews>
    <sheetView workbookViewId="0"/>
  </sheetViews>
  <sheetFormatPr defaultRowHeight="17" x14ac:dyDescent="0.45"/>
  <cols>
    <col min="1" max="1" width="1.58203125" customWidth="1"/>
    <col min="3" max="3" width="9.58203125" bestFit="1" customWidth="1"/>
    <col min="8" max="8" width="13.83203125" bestFit="1" customWidth="1"/>
  </cols>
  <sheetData>
    <row r="1" spans="1:8" x14ac:dyDescent="0.45">
      <c r="A1" s="43"/>
      <c r="B1" s="43" t="s">
        <v>0</v>
      </c>
      <c r="C1" s="43"/>
      <c r="D1" s="43"/>
      <c r="E1" s="43"/>
      <c r="F1" s="43"/>
      <c r="G1" s="43"/>
      <c r="H1" s="43"/>
    </row>
    <row r="2" spans="1:8" x14ac:dyDescent="0.45">
      <c r="A2" s="43"/>
      <c r="B2" s="4" t="s">
        <v>63</v>
      </c>
      <c r="C2" s="44" t="s">
        <v>64</v>
      </c>
      <c r="D2" s="44" t="s">
        <v>65</v>
      </c>
      <c r="E2" s="44" t="s">
        <v>66</v>
      </c>
      <c r="F2" s="43"/>
      <c r="G2" s="43" t="s">
        <v>14</v>
      </c>
      <c r="H2" s="43"/>
    </row>
    <row r="3" spans="1:8" x14ac:dyDescent="0.45">
      <c r="A3" s="43"/>
      <c r="B3" s="4" t="s">
        <v>67</v>
      </c>
      <c r="C3" s="45"/>
      <c r="D3" s="45"/>
      <c r="E3" s="45"/>
      <c r="F3" s="43"/>
      <c r="G3" s="4" t="s">
        <v>68</v>
      </c>
      <c r="H3" s="44" t="s">
        <v>69</v>
      </c>
    </row>
    <row r="4" spans="1:8" x14ac:dyDescent="0.45">
      <c r="A4" s="43"/>
      <c r="B4" s="4" t="s">
        <v>70</v>
      </c>
      <c r="C4" s="45"/>
      <c r="D4" s="45"/>
      <c r="E4" s="45"/>
      <c r="F4" s="43"/>
      <c r="G4" s="4" t="s">
        <v>64</v>
      </c>
      <c r="H4" s="45"/>
    </row>
    <row r="5" spans="1:8" x14ac:dyDescent="0.45">
      <c r="A5" s="43"/>
      <c r="B5" s="4" t="s">
        <v>71</v>
      </c>
      <c r="C5" s="45"/>
      <c r="D5" s="45"/>
      <c r="E5" s="45"/>
      <c r="F5" s="43"/>
      <c r="G5" s="4" t="s">
        <v>65</v>
      </c>
      <c r="H5" s="45"/>
    </row>
    <row r="6" spans="1:8" x14ac:dyDescent="0.45">
      <c r="A6" s="43"/>
      <c r="B6" s="4" t="s">
        <v>72</v>
      </c>
      <c r="C6" s="45"/>
      <c r="D6" s="45"/>
      <c r="E6" s="45"/>
      <c r="F6" s="43"/>
      <c r="G6" s="4" t="s">
        <v>66</v>
      </c>
      <c r="H6" s="45"/>
    </row>
    <row r="7" spans="1:8" x14ac:dyDescent="0.45">
      <c r="A7" s="43"/>
      <c r="B7" s="43"/>
      <c r="C7" s="43"/>
      <c r="D7" s="43"/>
      <c r="E7" s="43"/>
      <c r="F7" s="43"/>
      <c r="G7" s="43"/>
      <c r="H7" s="43"/>
    </row>
    <row r="8" spans="1:8" x14ac:dyDescent="0.45">
      <c r="A8" s="43"/>
      <c r="B8" s="43" t="s">
        <v>42</v>
      </c>
      <c r="C8" s="43"/>
      <c r="D8" s="43"/>
      <c r="E8" s="43"/>
      <c r="F8" s="43"/>
      <c r="G8" s="43"/>
      <c r="H8" s="43"/>
    </row>
    <row r="9" spans="1:8" x14ac:dyDescent="0.45">
      <c r="A9" s="43"/>
      <c r="B9" s="4" t="s">
        <v>73</v>
      </c>
      <c r="C9" s="44" t="s">
        <v>74</v>
      </c>
      <c r="D9" s="44" t="s">
        <v>75</v>
      </c>
      <c r="E9" s="43"/>
      <c r="F9" s="43"/>
      <c r="G9" s="43"/>
      <c r="H9" s="43"/>
    </row>
    <row r="10" spans="1:8" x14ac:dyDescent="0.45">
      <c r="A10" s="43"/>
      <c r="B10" s="4"/>
      <c r="C10" s="44" t="s">
        <v>76</v>
      </c>
      <c r="D10" s="44" t="s">
        <v>76</v>
      </c>
      <c r="E10" s="43"/>
      <c r="F10" s="43"/>
      <c r="G10" s="43"/>
      <c r="H10" s="43"/>
    </row>
    <row r="11" spans="1:8" x14ac:dyDescent="0.45">
      <c r="A11" s="43"/>
      <c r="B11" s="4" t="s">
        <v>67</v>
      </c>
      <c r="C11" s="4"/>
      <c r="D11" s="4"/>
      <c r="E11" s="43"/>
      <c r="F11" s="43"/>
      <c r="G11" s="43"/>
      <c r="H11" s="43"/>
    </row>
    <row r="12" spans="1:8" x14ac:dyDescent="0.45">
      <c r="A12" s="43"/>
      <c r="B12" s="4" t="s">
        <v>70</v>
      </c>
      <c r="C12" s="4"/>
      <c r="D12" s="4"/>
      <c r="E12" s="43"/>
      <c r="F12" s="43"/>
      <c r="G12" s="43"/>
      <c r="H12" s="43"/>
    </row>
    <row r="13" spans="1:8" x14ac:dyDescent="0.45">
      <c r="A13" s="43"/>
      <c r="B13" s="4" t="s">
        <v>71</v>
      </c>
      <c r="C13" s="4"/>
      <c r="D13" s="4"/>
      <c r="E13" s="43"/>
      <c r="F13" s="43"/>
      <c r="G13" s="43"/>
      <c r="H13" s="43"/>
    </row>
    <row r="14" spans="1:8" x14ac:dyDescent="0.45">
      <c r="A14" s="43"/>
      <c r="B14" s="4" t="s">
        <v>72</v>
      </c>
      <c r="C14" s="4"/>
      <c r="D14" s="4"/>
      <c r="E14" s="43"/>
      <c r="F14" s="43"/>
      <c r="G14" s="43"/>
      <c r="H14" s="43"/>
    </row>
    <row r="15" spans="1:8" x14ac:dyDescent="0.45">
      <c r="A15" s="43"/>
      <c r="B15" s="43"/>
      <c r="C15" s="43"/>
      <c r="D15" s="43"/>
      <c r="E15" s="43"/>
      <c r="F15" s="43"/>
      <c r="G15" s="43"/>
      <c r="H15" s="43"/>
    </row>
    <row r="16" spans="1:8" x14ac:dyDescent="0.45">
      <c r="A16" s="43"/>
      <c r="B16" s="43" t="s">
        <v>49</v>
      </c>
      <c r="C16" s="43"/>
      <c r="D16" s="43"/>
      <c r="E16" s="43"/>
      <c r="F16" s="43"/>
      <c r="G16" s="43"/>
      <c r="H16" s="43"/>
    </row>
    <row r="17" spans="1:8" x14ac:dyDescent="0.45">
      <c r="A17" s="43"/>
      <c r="B17" s="4" t="s">
        <v>77</v>
      </c>
      <c r="C17" s="4" t="s">
        <v>68</v>
      </c>
      <c r="D17" s="4" t="s">
        <v>76</v>
      </c>
      <c r="E17" s="4" t="s">
        <v>78</v>
      </c>
      <c r="F17" s="4" t="s">
        <v>74</v>
      </c>
      <c r="G17" s="4" t="s">
        <v>75</v>
      </c>
      <c r="H17" s="4" t="s">
        <v>79</v>
      </c>
    </row>
    <row r="18" spans="1:8" x14ac:dyDescent="0.45">
      <c r="A18" s="43"/>
      <c r="B18" s="4" t="s">
        <v>67</v>
      </c>
      <c r="C18" s="4" t="s">
        <v>64</v>
      </c>
      <c r="D18" s="4" t="s">
        <v>80</v>
      </c>
      <c r="E18" s="4">
        <v>250</v>
      </c>
      <c r="F18" s="4">
        <v>4</v>
      </c>
      <c r="G18" s="4">
        <v>1</v>
      </c>
      <c r="H18" s="45">
        <v>1530000</v>
      </c>
    </row>
    <row r="19" spans="1:8" x14ac:dyDescent="0.45">
      <c r="A19" s="43"/>
      <c r="B19" s="4" t="s">
        <v>71</v>
      </c>
      <c r="C19" s="4" t="s">
        <v>64</v>
      </c>
      <c r="D19" s="4" t="s">
        <v>81</v>
      </c>
      <c r="E19" s="4">
        <v>270</v>
      </c>
      <c r="F19" s="4">
        <v>3</v>
      </c>
      <c r="G19" s="4">
        <v>5</v>
      </c>
      <c r="H19" s="45">
        <v>1455000</v>
      </c>
    </row>
    <row r="20" spans="1:8" x14ac:dyDescent="0.45">
      <c r="A20" s="43"/>
      <c r="B20" s="4" t="s">
        <v>70</v>
      </c>
      <c r="C20" s="4" t="s">
        <v>64</v>
      </c>
      <c r="D20" s="4" t="s">
        <v>82</v>
      </c>
      <c r="E20" s="4">
        <v>300</v>
      </c>
      <c r="F20" s="4">
        <v>1</v>
      </c>
      <c r="G20" s="4">
        <v>6</v>
      </c>
      <c r="H20" s="45">
        <v>1570000</v>
      </c>
    </row>
    <row r="21" spans="1:8" x14ac:dyDescent="0.45">
      <c r="A21" s="43"/>
      <c r="B21" s="4" t="s">
        <v>67</v>
      </c>
      <c r="C21" s="4" t="s">
        <v>65</v>
      </c>
      <c r="D21" s="4" t="s">
        <v>83</v>
      </c>
      <c r="E21" s="4">
        <v>270</v>
      </c>
      <c r="F21" s="4">
        <v>7</v>
      </c>
      <c r="G21" s="4">
        <v>7</v>
      </c>
      <c r="H21" s="45">
        <v>1415000</v>
      </c>
    </row>
    <row r="22" spans="1:8" x14ac:dyDescent="0.45">
      <c r="A22" s="43"/>
      <c r="B22" s="4" t="s">
        <v>71</v>
      </c>
      <c r="C22" s="4" t="s">
        <v>65</v>
      </c>
      <c r="D22" s="4" t="s">
        <v>84</v>
      </c>
      <c r="E22" s="4">
        <v>160</v>
      </c>
      <c r="F22" s="4">
        <v>6</v>
      </c>
      <c r="G22" s="4">
        <v>4</v>
      </c>
      <c r="H22" s="45">
        <v>880000</v>
      </c>
    </row>
    <row r="23" spans="1:8" x14ac:dyDescent="0.45">
      <c r="A23" s="43"/>
      <c r="B23" s="4" t="s">
        <v>72</v>
      </c>
      <c r="C23" s="4" t="s">
        <v>65</v>
      </c>
      <c r="D23" s="4" t="s">
        <v>85</v>
      </c>
      <c r="E23" s="4">
        <v>320</v>
      </c>
      <c r="F23" s="4">
        <v>8</v>
      </c>
      <c r="G23" s="4">
        <v>3</v>
      </c>
      <c r="H23" s="45">
        <v>1455000</v>
      </c>
    </row>
    <row r="24" spans="1:8" x14ac:dyDescent="0.45">
      <c r="A24" s="43"/>
      <c r="B24" s="4" t="s">
        <v>67</v>
      </c>
      <c r="C24" s="4" t="s">
        <v>64</v>
      </c>
      <c r="D24" s="4" t="s">
        <v>86</v>
      </c>
      <c r="E24" s="4">
        <v>320</v>
      </c>
      <c r="F24" s="4">
        <v>8</v>
      </c>
      <c r="G24" s="4">
        <v>4</v>
      </c>
      <c r="H24" s="45">
        <v>1720000</v>
      </c>
    </row>
    <row r="25" spans="1:8" x14ac:dyDescent="0.45">
      <c r="A25" s="43"/>
      <c r="B25" s="4" t="s">
        <v>67</v>
      </c>
      <c r="C25" s="4" t="s">
        <v>66</v>
      </c>
      <c r="D25" s="4" t="s">
        <v>87</v>
      </c>
      <c r="E25" s="4">
        <v>330</v>
      </c>
      <c r="F25" s="4">
        <v>7</v>
      </c>
      <c r="G25" s="4">
        <v>3</v>
      </c>
      <c r="H25" s="45">
        <v>1054000</v>
      </c>
    </row>
    <row r="26" spans="1:8" x14ac:dyDescent="0.45">
      <c r="A26" s="43"/>
      <c r="B26" s="4" t="s">
        <v>71</v>
      </c>
      <c r="C26" s="4" t="s">
        <v>66</v>
      </c>
      <c r="D26" s="4" t="s">
        <v>88</v>
      </c>
      <c r="E26" s="4">
        <v>270</v>
      </c>
      <c r="F26" s="4">
        <v>6</v>
      </c>
      <c r="G26" s="4">
        <v>5</v>
      </c>
      <c r="H26" s="45">
        <v>890000</v>
      </c>
    </row>
    <row r="27" spans="1:8" x14ac:dyDescent="0.45">
      <c r="A27" s="43"/>
      <c r="B27" s="4" t="s">
        <v>72</v>
      </c>
      <c r="C27" s="4" t="s">
        <v>64</v>
      </c>
      <c r="D27" s="4" t="s">
        <v>89</v>
      </c>
      <c r="E27" s="4">
        <v>320</v>
      </c>
      <c r="F27" s="4">
        <v>7</v>
      </c>
      <c r="G27" s="4">
        <v>2</v>
      </c>
      <c r="H27" s="45">
        <v>1645000</v>
      </c>
    </row>
    <row r="28" spans="1:8" x14ac:dyDescent="0.45">
      <c r="A28" s="43"/>
      <c r="B28" s="4" t="s">
        <v>70</v>
      </c>
      <c r="C28" s="4" t="s">
        <v>64</v>
      </c>
      <c r="D28" s="4" t="s">
        <v>90</v>
      </c>
      <c r="E28" s="4">
        <v>160</v>
      </c>
      <c r="F28" s="4">
        <v>6</v>
      </c>
      <c r="G28" s="4">
        <v>9</v>
      </c>
      <c r="H28" s="45">
        <v>855000</v>
      </c>
    </row>
    <row r="29" spans="1:8" x14ac:dyDescent="0.45">
      <c r="A29" s="43"/>
      <c r="B29" s="4" t="s">
        <v>70</v>
      </c>
      <c r="C29" s="4" t="s">
        <v>66</v>
      </c>
      <c r="D29" s="4" t="s">
        <v>91</v>
      </c>
      <c r="E29" s="4">
        <v>330</v>
      </c>
      <c r="F29" s="4">
        <v>9</v>
      </c>
      <c r="G29" s="4">
        <v>1</v>
      </c>
      <c r="H29" s="45">
        <v>678000</v>
      </c>
    </row>
    <row r="30" spans="1:8" x14ac:dyDescent="0.45">
      <c r="A30" s="43"/>
      <c r="B30" s="4" t="s">
        <v>70</v>
      </c>
      <c r="C30" s="4" t="s">
        <v>65</v>
      </c>
      <c r="D30" s="4" t="s">
        <v>92</v>
      </c>
      <c r="E30" s="4">
        <v>300</v>
      </c>
      <c r="F30" s="4">
        <v>2</v>
      </c>
      <c r="G30" s="4">
        <v>5</v>
      </c>
      <c r="H30" s="45">
        <v>1455000</v>
      </c>
    </row>
    <row r="31" spans="1:8" x14ac:dyDescent="0.45">
      <c r="A31" s="43"/>
      <c r="B31" s="4" t="s">
        <v>72</v>
      </c>
      <c r="C31" s="4" t="s">
        <v>66</v>
      </c>
      <c r="D31" s="4" t="s">
        <v>93</v>
      </c>
      <c r="E31" s="4">
        <v>270</v>
      </c>
      <c r="F31" s="4">
        <v>5</v>
      </c>
      <c r="G31" s="4">
        <v>6</v>
      </c>
      <c r="H31" s="45">
        <v>115000</v>
      </c>
    </row>
    <row r="32" spans="1:8" x14ac:dyDescent="0.45">
      <c r="A32" s="43"/>
      <c r="B32" s="4" t="s">
        <v>72</v>
      </c>
      <c r="C32" s="4" t="s">
        <v>65</v>
      </c>
      <c r="D32" s="4" t="s">
        <v>94</v>
      </c>
      <c r="E32" s="4">
        <v>320</v>
      </c>
      <c r="F32" s="4">
        <v>4</v>
      </c>
      <c r="G32" s="4">
        <v>4</v>
      </c>
      <c r="H32" s="45">
        <v>1395000</v>
      </c>
    </row>
    <row r="33" spans="1:8" x14ac:dyDescent="0.45">
      <c r="A33" s="43"/>
      <c r="B33" s="4" t="s">
        <v>67</v>
      </c>
      <c r="C33" s="4" t="s">
        <v>66</v>
      </c>
      <c r="D33" s="4" t="s">
        <v>95</v>
      </c>
      <c r="E33" s="4">
        <v>350</v>
      </c>
      <c r="F33" s="4">
        <v>7</v>
      </c>
      <c r="G33" s="4">
        <v>3</v>
      </c>
      <c r="H33" s="45">
        <v>985000</v>
      </c>
    </row>
    <row r="34" spans="1:8" x14ac:dyDescent="0.45">
      <c r="A34" s="43"/>
      <c r="B34" s="43"/>
      <c r="C34" s="43"/>
      <c r="D34" s="43"/>
      <c r="E34" s="43"/>
      <c r="F34" s="43"/>
      <c r="G34" s="43"/>
      <c r="H34" s="4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무작정따라하기</vt:lpstr>
      <vt:lpstr>기출01</vt:lpstr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채은 이</cp:lastModifiedBy>
  <dcterms:created xsi:type="dcterms:W3CDTF">2023-05-11T10:22:02Z</dcterms:created>
  <dcterms:modified xsi:type="dcterms:W3CDTF">2026-07-30T10:09:56Z</dcterms:modified>
</cp:coreProperties>
</file>