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Limitedksj\Desktop\엑셀\실전모의고사\"/>
    </mc:Choice>
  </mc:AlternateContent>
  <xr:revisionPtr revIDLastSave="0" documentId="13_ncr:1_{94372615-9EA0-48F1-9D67-DE523195EDF3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기본작업" sheetId="2" r:id="rId1"/>
    <sheet name="계산작업" sheetId="3" r:id="rId2"/>
    <sheet name="대리" sheetId="11" r:id="rId3"/>
    <sheet name="분석작업-1" sheetId="4" r:id="rId4"/>
    <sheet name="시나리오 요약" sheetId="12" r:id="rId5"/>
    <sheet name="분석작업-2" sheetId="5" r:id="rId6"/>
    <sheet name="기타작업-1" sheetId="6" r:id="rId7"/>
    <sheet name="기타작업-2" sheetId="8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0" i="3" l="1"/>
  <c r="E41" i="3"/>
  <c r="E42" i="3"/>
  <c r="E43" i="3"/>
  <c r="E44" i="3"/>
  <c r="E45" i="3"/>
  <c r="E46" i="3"/>
  <c r="E39" i="3"/>
  <c r="B40" i="3"/>
  <c r="B41" i="3"/>
  <c r="B42" i="3"/>
  <c r="B43" i="3"/>
  <c r="B44" i="3"/>
  <c r="B45" i="3"/>
  <c r="B46" i="3"/>
  <c r="B39" i="3"/>
  <c r="F4" i="3" a="1"/>
  <c r="F4" i="3" s="1"/>
  <c r="F5" i="3" a="1"/>
  <c r="F5" i="3" s="1"/>
  <c r="F6" i="3" a="1"/>
  <c r="F6" i="3" s="1"/>
  <c r="F3" i="3" a="1"/>
  <c r="F3" i="3" s="1"/>
  <c r="B3" i="3"/>
  <c r="B4" i="3"/>
  <c r="B5" i="3"/>
  <c r="A35" i="2"/>
  <c r="C6" i="5"/>
  <c r="F40" i="3" a="1"/>
  <c r="F44" i="3" a="1"/>
  <c r="F46" i="3" a="1"/>
  <c r="F43" i="3" a="1"/>
  <c r="F41" i="3" a="1"/>
  <c r="F45" i="3" a="1"/>
  <c r="F42" i="3" a="1"/>
  <c r="F39" i="3" a="1"/>
  <c r="F42" i="3" l="1"/>
  <c r="F45" i="3"/>
  <c r="F41" i="3"/>
  <c r="F43" i="3"/>
  <c r="F46" i="3"/>
  <c r="F44" i="3"/>
  <c r="F40" i="3"/>
  <c r="F39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F9FCCA-CC34-491F-86BA-60C55BB46AE1}" name="MS Access Database_Query" type="1" refreshedVersion="8" background="1">
    <dbPr connection="DSN=MS Access Database;DBQ=C:\Users\Limitedksj\Desktop\2023컴활1급실기_실습파일\01 엑셀\04 실전모의고사\급여현황.accdb;DefaultDir=C:\Users\Limitedksj\Desktop\2023컴활1급실기_실습파일\01 엑셀\04 실전모의고사;DriverId=25;FIL=MS Access;MaxBufferSize=2048;PageTimeout=5;" command="SELECT `2020년급여`.성명, `2020년급여`.부서, `2020년급여`.직위, `2020년급여`.기본급, `2020년급여`.수당_x000d__x000a_FROM `2020년급여` `2020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<sst xmlns="http://schemas.openxmlformats.org/spreadsheetml/2006/main" count="329" uniqueCount="171">
  <si>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</si>
  <si>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</si>
  <si>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</si>
  <si>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</si>
  <si>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</si>
  <si>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</si>
  <si>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</si>
  <si>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</si>
  <si>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</si>
  <si>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</si>
  <si>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</si>
  <si>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</si>
  <si>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</si>
  <si>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</si>
  <si>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</si>
  <si>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</si>
  <si>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</si>
  <si>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</si>
  <si>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</si>
  <si>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</si>
  <si>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</si>
  <si>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</si>
  <si>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업종별 평균 근속년수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</si>
  <si>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</si>
  <si>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</si>
  <si>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</si>
  <si>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</si>
  <si>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</si>
  <si>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</si>
  <si>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</si>
  <si>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</si>
  <si>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</si>
  <si>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</si>
  <si>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</si>
  <si>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</si>
  <si>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</si>
  <si>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</si>
  <si>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</si>
  <si>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</si>
  <si>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</si>
  <si>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</si>
  <si>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</si>
  <si>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</si>
  <si>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</si>
  <si>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</si>
  <si>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</si>
  <si>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</si>
  <si>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</si>
  <si>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</si>
  <si>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</si>
  <si>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</si>
  <si>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</si>
  <si>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제품 코드표</t>
  </si>
  <si>
    <t>y203d</t>
  </si>
  <si>
    <t>딸랑이</t>
  </si>
  <si>
    <t>코드</t>
  </si>
  <si>
    <t>판매단가</t>
  </si>
  <si>
    <t>할인율</t>
  </si>
  <si>
    <t>y012g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</si>
  <si>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</si>
  <si>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</si>
  <si>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</si>
  <si>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</si>
  <si>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</si>
  <si>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</si>
  <si>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</si>
  <si>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</si>
  <si>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</si>
  <si>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</si>
  <si>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</si>
  <si>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성명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</si>
  <si>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</si>
  <si>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</si>
  <si>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</si>
  <si>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</si>
  <si>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</si>
  <si>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</si>
  <si>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</si>
  <si>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</si>
  <si>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</si>
  <si>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</si>
  <si>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</si>
  <si>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</si>
  <si>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</si>
  <si>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</si>
  <si>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</si>
  <si>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</si>
  <si>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</si>
  <si>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</si>
  <si>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</si>
  <si>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</si>
  <si>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</si>
  <si>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</si>
  <si>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</si>
  <si>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</si>
  <si>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</si>
  <si>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</si>
  <si>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</si>
  <si>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</si>
  <si>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</si>
  <si>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</si>
  <si>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</si>
  <si>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</si>
  <si>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</si>
  <si>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</si>
  <si>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</si>
  <si>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[표1]</t>
    <phoneticPr fontId="2" type="noConversion"/>
  </si>
  <si>
    <t>성명</t>
    <phoneticPr fontId="9" type="noConversion"/>
  </si>
  <si>
    <t>영업소</t>
    <phoneticPr fontId="9" type="noConversion"/>
  </si>
  <si>
    <t>1월</t>
    <phoneticPr fontId="9" type="noConversion"/>
  </si>
  <si>
    <t>2월</t>
    <phoneticPr fontId="9" type="noConversion"/>
  </si>
  <si>
    <t>3월</t>
    <phoneticPr fontId="9" type="noConversion"/>
  </si>
  <si>
    <t>4월</t>
    <phoneticPr fontId="9" type="noConversion"/>
  </si>
  <si>
    <t>5월</t>
    <phoneticPr fontId="9" type="noConversion"/>
  </si>
  <si>
    <t>6월</t>
    <phoneticPr fontId="9" type="noConversion"/>
  </si>
  <si>
    <t>7월</t>
    <phoneticPr fontId="9" type="noConversion"/>
  </si>
  <si>
    <t>8월</t>
    <phoneticPr fontId="9" type="noConversion"/>
  </si>
  <si>
    <t>9월</t>
    <phoneticPr fontId="9" type="noConversion"/>
  </si>
  <si>
    <t>10월</t>
    <phoneticPr fontId="9" type="noConversion"/>
  </si>
  <si>
    <t>11월</t>
    <phoneticPr fontId="9" type="noConversion"/>
  </si>
  <si>
    <t>12월</t>
    <phoneticPr fontId="9" type="noConversion"/>
  </si>
  <si>
    <t>박성호</t>
    <phoneticPr fontId="9" type="noConversion"/>
  </si>
  <si>
    <t>경기</t>
    <phoneticPr fontId="9" type="noConversion"/>
  </si>
  <si>
    <t>김현승</t>
    <phoneticPr fontId="9" type="noConversion"/>
  </si>
  <si>
    <t>대구</t>
    <phoneticPr fontId="9" type="noConversion"/>
  </si>
  <si>
    <t>손정호</t>
    <phoneticPr fontId="9" type="noConversion"/>
  </si>
  <si>
    <t>인천</t>
    <phoneticPr fontId="9" type="noConversion"/>
  </si>
  <si>
    <t>강만식</t>
    <phoneticPr fontId="9" type="noConversion"/>
  </si>
  <si>
    <t>부산</t>
    <phoneticPr fontId="9" type="noConversion"/>
  </si>
  <si>
    <t>최기정</t>
    <phoneticPr fontId="9" type="noConversion"/>
  </si>
  <si>
    <t>인천</t>
    <phoneticPr fontId="9" type="noConversion"/>
  </si>
  <si>
    <t>하경희</t>
    <phoneticPr fontId="9" type="noConversion"/>
  </si>
  <si>
    <t>임정희</t>
    <phoneticPr fontId="9" type="noConversion"/>
  </si>
  <si>
    <t>안진국</t>
    <phoneticPr fontId="9" type="noConversion"/>
  </si>
  <si>
    <t>인천</t>
    <phoneticPr fontId="9" type="noConversion"/>
  </si>
  <si>
    <t>조건</t>
    <phoneticPr fontId="2" type="noConversion"/>
  </si>
  <si>
    <t>(모두)</t>
  </si>
  <si>
    <t>직위</t>
  </si>
  <si>
    <t>과장</t>
  </si>
  <si>
    <t>대리</t>
  </si>
  <si>
    <t>부장</t>
  </si>
  <si>
    <t>사원</t>
  </si>
  <si>
    <t>총합계</t>
  </si>
  <si>
    <t>부서</t>
  </si>
  <si>
    <t>기획부</t>
  </si>
  <si>
    <t>판매부</t>
  </si>
  <si>
    <t>홍보부</t>
  </si>
  <si>
    <t>과장 요약</t>
  </si>
  <si>
    <t>대리 요약</t>
  </si>
  <si>
    <t>부장 요약</t>
  </si>
  <si>
    <t>사원 요약</t>
  </si>
  <si>
    <t>합계 : 총수령금액</t>
  </si>
  <si>
    <t>최대값 : 기본급</t>
  </si>
  <si>
    <t>최대값 : 수당</t>
  </si>
  <si>
    <t>기본급</t>
  </si>
  <si>
    <t>수당</t>
  </si>
  <si>
    <t>주지연</t>
  </si>
  <si>
    <t>오여령</t>
  </si>
  <si>
    <t>김동지</t>
  </si>
  <si>
    <t>$C$3</t>
  </si>
  <si>
    <t>$C$6</t>
  </si>
  <si>
    <t>대출금 증가</t>
  </si>
  <si>
    <t>만든 사람 Limitedksj 날짜 2024-07-29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</si>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</sst>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0.00_);[Red]\(0.00\)"/>
    <numFmt numFmtId="177" formatCode="mm&quot;월&quot;\ d&quot;일&quot;;@"/>
    <numFmt numFmtId="178" formatCode="[&gt;=300]&quot;목표달성&quot;;[Red][&lt;=100]&quot;원인파악&quot;;&quot;&quot;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</cellStyleXfs>
  <cellXfs count="42">
    <xf numFmtId="0" fontId="0" fillId="0" borderId="0" xfId="0">
      <alignment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6" fontId="0" fillId="0" borderId="5" xfId="0" applyNumberFormat="1" applyBorder="1">
      <alignment vertical="center"/>
    </xf>
    <xf numFmtId="41" fontId="0" fillId="0" borderId="3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>
      <alignment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10" fillId="0" borderId="1" xfId="3" applyNumberFormat="1" applyFont="1" applyBorder="1" applyAlignment="1">
      <alignment horizontal="center" vertical="center"/>
    </xf>
    <xf numFmtId="178" fontId="0" fillId="0" borderId="0" xfId="0" applyNumberFormat="1">
      <alignment vertical="center"/>
    </xf>
    <xf numFmtId="6" fontId="0" fillId="0" borderId="8" xfId="0" applyNumberFormat="1" applyBorder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4" fillId="4" borderId="0" xfId="0" applyFont="1" applyFill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7" fillId="0" borderId="0" xfId="0" applyFont="1" applyAlignment="1">
      <alignment vertical="top" wrapText="1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00000000-0005-0000-0000-00000300000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TOEIC/TOEFL</a:t>
            </a:r>
            <a:r>
              <a:rPr lang="en-US" altLang="ko-KR" baseline="0"/>
              <a:t> </a:t>
            </a:r>
            <a:r>
              <a:rPr lang="ko-KR" altLang="en-US" baseline="0"/>
              <a:t>점수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6E-47DB-B4A2-76C3180AF0DA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6E-47DB-B4A2-76C3180AF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3207904"/>
        <c:axId val="503205936"/>
      </c:barChart>
      <c:catAx>
        <c:axId val="503207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03205936"/>
        <c:crosses val="autoZero"/>
        <c:auto val="1"/>
        <c:lblAlgn val="ctr"/>
        <c:lblOffset val="100"/>
        <c:noMultiLvlLbl val="0"/>
      </c:catAx>
      <c:valAx>
        <c:axId val="503205936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03207904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7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7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1</xdr:row>
          <xdr:rowOff>0</xdr:rowOff>
        </xdr:from>
        <xdr:to>
          <xdr:col>5</xdr:col>
          <xdr:colOff>50800</xdr:colOff>
          <xdr:row>2</xdr:row>
          <xdr:rowOff>127000</xdr:rowOff>
        </xdr:to>
        <xdr:sp macro="" textlink="">
          <xdr:nvSpPr>
            <xdr:cNvPr id="7170" name="cmd공과금입력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8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imitedksj" refreshedDate="45502.670314467592" backgroundQuery="1" createdVersion="8" refreshedVersion="8" minRefreshableVersion="3" recordCount="12" xr:uid="{10BBEBEF-7AA0-4805-AD41-81076569FC67}">
  <cacheSource type="external" connectionId="1"/>
  <cacheFields count="6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수당" numFmtId="0" sqlType="8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</r>
  <r>
    <x v="1"/>
    <x v="1"/>
    <x v="1"/>
    <x v="1"/>
    <x v="1"/>
  </r>
  <r>
    <x v="2"/>
    <x v="0"/>
    <x v="1"/>
    <x v="2"/>
    <x v="2"/>
  </r>
  <r>
    <x v="3"/>
    <x v="2"/>
    <x v="2"/>
    <x v="3"/>
    <x v="3"/>
  </r>
  <r>
    <x v="4"/>
    <x v="1"/>
    <x v="0"/>
    <x v="0"/>
    <x v="4"/>
  </r>
  <r>
    <x v="5"/>
    <x v="0"/>
    <x v="3"/>
    <x v="4"/>
    <x v="5"/>
  </r>
  <r>
    <x v="6"/>
    <x v="2"/>
    <x v="0"/>
    <x v="0"/>
    <x v="4"/>
  </r>
  <r>
    <x v="7"/>
    <x v="1"/>
    <x v="2"/>
    <x v="3"/>
    <x v="6"/>
  </r>
  <r>
    <x v="8"/>
    <x v="0"/>
    <x v="2"/>
    <x v="3"/>
    <x v="6"/>
  </r>
  <r>
    <x v="9"/>
    <x v="2"/>
    <x v="3"/>
    <x v="4"/>
    <x v="5"/>
  </r>
  <r>
    <x v="10"/>
    <x v="2"/>
    <x v="1"/>
    <x v="5"/>
    <x v="7"/>
  </r>
  <r>
    <x v="11"/>
    <x v="1"/>
    <x v="3"/>
    <x v="4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586C1-D910-48D6-8847-243AEAF5E6F4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6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dataField="1" compact="0" subtotalTop="0" showAll="0"/>
    <pivotField dataField="1"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값 : 기본급" fld="3" subtotal="max" baseField="2" baseItem="0" numFmtId="41"/>
    <dataField name="최대값 : 수당" fld="4" subtotal="max" baseField="2" baseItem="0" numFmtId="41"/>
    <dataField name="합계 : 총수령금액" fld="5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D9A535C-C4E2-46F2-B00F-B80928F5F849}" name="표3" displayName="표3" ref="A1:E4" totalsRowShown="0">
  <autoFilter ref="A1:E4" xr:uid="{ED9A535C-C4E2-46F2-B00F-B80928F5F849}"/>
  <tableColumns count="5">
    <tableColumn id="1" xr3:uid="{82AAE867-584F-436D-810D-36DA01032B69}" name="성명"/>
    <tableColumn id="2" xr3:uid="{F6CD86DE-84E9-4A26-9B88-43C5B3A9D190}" name="부서"/>
    <tableColumn id="3" xr3:uid="{6182EB2A-4691-4D89-9747-E0496EEFEA93}" name="직위"/>
    <tableColumn id="4" xr3:uid="{A5D4B023-0622-485A-8FD8-FE0BFD4648D7}" name="기본급"/>
    <tableColumn id="5" xr3:uid="{C9A4E77E-7583-4A13-8B56-726F1B22CD9F}" name="수당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F46"/>
  <sheetViews>
    <sheetView topLeftCell="A24" workbookViewId="0">
      <selection activeCell="K7" sqref="K7"/>
    </sheetView>
  </sheetViews>
  <sheetFormatPr defaultRowHeight="17"/>
  <cols>
    <col min="1" max="1" width="16.08203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5.5">
      <c r="A1" s="38" t="s">
        <v>22</v>
      </c>
      <c r="B1" s="38"/>
      <c r="C1" s="38"/>
      <c r="D1" s="38"/>
      <c r="E1" s="38"/>
      <c r="F1" s="38"/>
    </row>
    <row r="3" spans="1:6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>
      <c r="A4" s="1" t="s">
        <v>6</v>
      </c>
      <c r="B4" s="3" t="s">
        <v>7</v>
      </c>
      <c r="C4" s="1">
        <v>12.4</v>
      </c>
      <c r="D4" s="1">
        <v>5.2</v>
      </c>
      <c r="E4" s="1">
        <v>5.5</v>
      </c>
      <c r="F4" s="1">
        <v>33</v>
      </c>
    </row>
    <row r="5" spans="1:6">
      <c r="A5" s="1" t="s">
        <v>8</v>
      </c>
      <c r="B5" s="3" t="s">
        <v>7</v>
      </c>
      <c r="C5" s="1">
        <v>12.7</v>
      </c>
      <c r="D5" s="1">
        <v>7.9</v>
      </c>
      <c r="E5" s="1">
        <v>10.6</v>
      </c>
      <c r="F5" s="1">
        <v>88</v>
      </c>
    </row>
    <row r="6" spans="1:6">
      <c r="A6" s="1" t="s">
        <v>9</v>
      </c>
      <c r="B6" s="3" t="s">
        <v>10</v>
      </c>
      <c r="C6" s="1">
        <v>13.3</v>
      </c>
      <c r="D6" s="1">
        <v>8.3000000000000007</v>
      </c>
      <c r="E6" s="1">
        <v>9.6999999999999993</v>
      </c>
      <c r="F6" s="1">
        <v>89</v>
      </c>
    </row>
    <row r="7" spans="1:6">
      <c r="A7" s="1" t="s">
        <v>11</v>
      </c>
      <c r="B7" s="3" t="s">
        <v>10</v>
      </c>
      <c r="C7" s="1">
        <v>13.7</v>
      </c>
      <c r="D7" s="1">
        <v>4</v>
      </c>
      <c r="E7" s="1">
        <v>4.9000000000000004</v>
      </c>
      <c r="F7" s="1">
        <v>59</v>
      </c>
    </row>
    <row r="8" spans="1:6">
      <c r="A8" s="1" t="s">
        <v>12</v>
      </c>
      <c r="B8" s="3" t="s">
        <v>10</v>
      </c>
      <c r="C8" s="1">
        <v>14.3</v>
      </c>
      <c r="D8" s="1">
        <v>2.5</v>
      </c>
      <c r="E8" s="1">
        <v>3.1</v>
      </c>
      <c r="F8" s="1">
        <v>84</v>
      </c>
    </row>
    <row r="9" spans="1:6">
      <c r="A9" s="1" t="s">
        <v>13</v>
      </c>
      <c r="B9" s="3" t="s">
        <v>7</v>
      </c>
      <c r="C9" s="1">
        <v>14.7</v>
      </c>
      <c r="D9" s="1">
        <v>2.4</v>
      </c>
      <c r="E9" s="1">
        <v>2.8</v>
      </c>
      <c r="F9" s="1">
        <v>83</v>
      </c>
    </row>
    <row r="10" spans="1:6">
      <c r="A10" s="1" t="s">
        <v>14</v>
      </c>
      <c r="B10" s="3" t="s">
        <v>7</v>
      </c>
      <c r="C10" s="1">
        <v>12.3</v>
      </c>
      <c r="D10" s="1">
        <v>3.8</v>
      </c>
      <c r="E10" s="1">
        <v>5.4</v>
      </c>
      <c r="F10" s="1">
        <v>51</v>
      </c>
    </row>
    <row r="11" spans="1:6">
      <c r="A11" s="1" t="s">
        <v>15</v>
      </c>
      <c r="B11" s="3" t="s">
        <v>7</v>
      </c>
      <c r="C11" s="1">
        <v>12.4</v>
      </c>
      <c r="D11" s="1">
        <v>2</v>
      </c>
      <c r="E11" s="1">
        <v>4.0999999999999996</v>
      </c>
      <c r="F11" s="1">
        <v>25</v>
      </c>
    </row>
    <row r="12" spans="1:6">
      <c r="A12" s="1" t="s">
        <v>11</v>
      </c>
      <c r="B12" s="3" t="s">
        <v>10</v>
      </c>
      <c r="C12" s="1">
        <v>13.5</v>
      </c>
      <c r="D12" s="1">
        <v>4.5999999999999996</v>
      </c>
      <c r="E12" s="1">
        <v>4.9000000000000004</v>
      </c>
      <c r="F12" s="1">
        <v>65</v>
      </c>
    </row>
    <row r="13" spans="1:6">
      <c r="A13" s="1" t="s">
        <v>16</v>
      </c>
      <c r="B13" s="3" t="s">
        <v>10</v>
      </c>
      <c r="C13" s="1">
        <v>12.5</v>
      </c>
      <c r="D13" s="1">
        <v>3.7</v>
      </c>
      <c r="E13" s="1">
        <v>5.9</v>
      </c>
      <c r="F13" s="1">
        <v>58</v>
      </c>
    </row>
    <row r="14" spans="1:6">
      <c r="A14" s="1" t="s">
        <v>17</v>
      </c>
      <c r="B14" s="3" t="s">
        <v>10</v>
      </c>
      <c r="C14" s="1">
        <v>13.7</v>
      </c>
      <c r="D14" s="1">
        <v>2.4</v>
      </c>
      <c r="E14" s="1">
        <v>6</v>
      </c>
      <c r="F14" s="1">
        <v>95</v>
      </c>
    </row>
    <row r="15" spans="1:6">
      <c r="A15" s="1" t="s">
        <v>18</v>
      </c>
      <c r="B15" s="3" t="s">
        <v>7</v>
      </c>
      <c r="C15" s="1">
        <v>14.1</v>
      </c>
      <c r="D15" s="1">
        <v>3.9</v>
      </c>
      <c r="E15" s="1">
        <v>3.4</v>
      </c>
      <c r="F15" s="1">
        <v>2</v>
      </c>
    </row>
    <row r="16" spans="1:6">
      <c r="A16" s="1" t="s">
        <v>11</v>
      </c>
      <c r="B16" s="3" t="s">
        <v>10</v>
      </c>
      <c r="C16" s="1">
        <v>12.8</v>
      </c>
      <c r="D16" s="1">
        <v>4.4000000000000004</v>
      </c>
      <c r="E16" s="1">
        <v>6.5</v>
      </c>
      <c r="F16" s="1">
        <v>15</v>
      </c>
    </row>
    <row r="17" spans="1:6">
      <c r="A17" s="1" t="s">
        <v>15</v>
      </c>
      <c r="B17" s="3" t="s">
        <v>7</v>
      </c>
      <c r="C17" s="1">
        <v>13.5</v>
      </c>
      <c r="D17" s="1">
        <v>2</v>
      </c>
      <c r="E17" s="1">
        <v>4.0999999999999996</v>
      </c>
      <c r="F17" s="1">
        <v>12</v>
      </c>
    </row>
    <row r="18" spans="1:6">
      <c r="A18" s="1" t="s">
        <v>18</v>
      </c>
      <c r="B18" s="3" t="s">
        <v>7</v>
      </c>
      <c r="C18" s="1">
        <v>15.7</v>
      </c>
      <c r="D18" s="1">
        <v>3.9</v>
      </c>
      <c r="E18" s="1">
        <v>3.4</v>
      </c>
      <c r="F18" s="1">
        <v>54</v>
      </c>
    </row>
    <row r="19" spans="1:6">
      <c r="A19" s="1" t="s">
        <v>11</v>
      </c>
      <c r="B19" s="3" t="s">
        <v>10</v>
      </c>
      <c r="C19" s="1">
        <v>14.2</v>
      </c>
      <c r="D19" s="1">
        <v>4.4000000000000004</v>
      </c>
      <c r="E19" s="1">
        <v>6.5</v>
      </c>
      <c r="F19" s="1">
        <v>32</v>
      </c>
    </row>
    <row r="20" spans="1:6">
      <c r="A20" s="1" t="s">
        <v>16</v>
      </c>
      <c r="B20" s="3" t="s">
        <v>10</v>
      </c>
      <c r="C20" s="1">
        <v>14.1</v>
      </c>
      <c r="D20" s="1">
        <v>3.7</v>
      </c>
      <c r="E20" s="1">
        <v>5.9</v>
      </c>
      <c r="F20" s="1">
        <v>58</v>
      </c>
    </row>
    <row r="21" spans="1:6">
      <c r="A21" s="1" t="s">
        <v>17</v>
      </c>
      <c r="B21" s="3" t="s">
        <v>10</v>
      </c>
      <c r="C21" s="1">
        <v>16.8</v>
      </c>
      <c r="D21" s="1">
        <v>2.4</v>
      </c>
      <c r="E21" s="1">
        <v>6</v>
      </c>
      <c r="F21" s="1">
        <v>47</v>
      </c>
    </row>
    <row r="22" spans="1:6">
      <c r="A22" s="1" t="s">
        <v>16</v>
      </c>
      <c r="B22" s="3" t="s">
        <v>10</v>
      </c>
      <c r="C22" s="1">
        <v>16.7</v>
      </c>
      <c r="D22" s="1">
        <v>3.7</v>
      </c>
      <c r="E22" s="1">
        <v>5.9</v>
      </c>
      <c r="F22" s="1">
        <v>74</v>
      </c>
    </row>
    <row r="23" spans="1:6">
      <c r="A23" s="1" t="s">
        <v>14</v>
      </c>
      <c r="B23" s="3" t="s">
        <v>7</v>
      </c>
      <c r="C23" s="1">
        <v>12.4</v>
      </c>
      <c r="D23" s="1">
        <v>3.8</v>
      </c>
      <c r="E23" s="1">
        <v>5.4</v>
      </c>
      <c r="F23" s="1">
        <v>32</v>
      </c>
    </row>
    <row r="24" spans="1:6">
      <c r="A24" s="1" t="s">
        <v>13</v>
      </c>
      <c r="B24" s="3" t="s">
        <v>7</v>
      </c>
      <c r="C24" s="1">
        <v>15.9</v>
      </c>
      <c r="D24" s="1">
        <v>6.5</v>
      </c>
      <c r="E24" s="1">
        <v>8.4</v>
      </c>
      <c r="F24" s="1">
        <v>8</v>
      </c>
    </row>
    <row r="25" spans="1:6">
      <c r="A25" s="1" t="s">
        <v>19</v>
      </c>
      <c r="B25" s="3" t="s">
        <v>10</v>
      </c>
      <c r="C25" s="1">
        <v>14.8</v>
      </c>
      <c r="D25" s="1">
        <v>5.6</v>
      </c>
      <c r="E25" s="1">
        <v>6.7</v>
      </c>
      <c r="F25" s="1">
        <v>94</v>
      </c>
    </row>
    <row r="26" spans="1:6">
      <c r="A26" s="1" t="s">
        <v>20</v>
      </c>
      <c r="B26" s="3" t="s">
        <v>10</v>
      </c>
      <c r="C26" s="1">
        <v>14.9</v>
      </c>
      <c r="D26" s="1">
        <v>7.2</v>
      </c>
      <c r="E26" s="1">
        <v>12.9</v>
      </c>
      <c r="F26" s="1">
        <v>68</v>
      </c>
    </row>
    <row r="27" spans="1:6">
      <c r="A27" s="1" t="s">
        <v>15</v>
      </c>
      <c r="B27" s="3" t="s">
        <v>7</v>
      </c>
      <c r="C27" s="1">
        <v>15.1</v>
      </c>
      <c r="D27" s="1">
        <v>2</v>
      </c>
      <c r="E27" s="1">
        <v>4.0999999999999996</v>
      </c>
      <c r="F27" s="1">
        <v>72</v>
      </c>
    </row>
    <row r="28" spans="1:6">
      <c r="A28" s="1" t="s">
        <v>18</v>
      </c>
      <c r="B28" s="3" t="s">
        <v>7</v>
      </c>
      <c r="C28" s="1">
        <v>15.2</v>
      </c>
      <c r="D28" s="1">
        <v>3.9</v>
      </c>
      <c r="E28" s="1">
        <v>3.4</v>
      </c>
      <c r="F28" s="1">
        <v>100</v>
      </c>
    </row>
    <row r="29" spans="1:6">
      <c r="A29" s="1" t="s">
        <v>11</v>
      </c>
      <c r="B29" s="3" t="s">
        <v>10</v>
      </c>
      <c r="C29" s="1">
        <v>12.6</v>
      </c>
      <c r="D29" s="1">
        <v>4.4000000000000004</v>
      </c>
      <c r="E29" s="1">
        <v>6.5</v>
      </c>
      <c r="F29" s="1">
        <v>95</v>
      </c>
    </row>
    <row r="30" spans="1:6">
      <c r="A30" s="1" t="s">
        <v>17</v>
      </c>
      <c r="B30" s="3" t="s">
        <v>10</v>
      </c>
      <c r="C30" s="1">
        <v>15.1</v>
      </c>
      <c r="D30" s="1">
        <v>2.4</v>
      </c>
      <c r="E30" s="1">
        <v>6</v>
      </c>
      <c r="F30" s="1">
        <v>31</v>
      </c>
    </row>
    <row r="31" spans="1:6">
      <c r="A31" s="1" t="s">
        <v>11</v>
      </c>
      <c r="B31" s="3" t="s">
        <v>10</v>
      </c>
      <c r="C31" s="1">
        <v>17.8</v>
      </c>
      <c r="D31" s="1">
        <v>4.5999999999999996</v>
      </c>
      <c r="E31" s="1">
        <v>4.9000000000000004</v>
      </c>
      <c r="F31" s="1">
        <v>51</v>
      </c>
    </row>
    <row r="32" spans="1:6">
      <c r="A32" s="1" t="s">
        <v>21</v>
      </c>
      <c r="B32" s="3" t="s">
        <v>10</v>
      </c>
      <c r="C32" s="1">
        <v>18.399999999999999</v>
      </c>
      <c r="D32" s="1">
        <v>6.8</v>
      </c>
      <c r="E32" s="1">
        <v>8</v>
      </c>
      <c r="F32" s="1">
        <v>82</v>
      </c>
    </row>
    <row r="34" spans="1:4">
      <c r="A34" t="s">
        <v>135</v>
      </c>
    </row>
    <row r="35" spans="1:4">
      <c r="A35" t="b">
        <f>FIND("자",$A4,1)&gt;=1</f>
        <v>1</v>
      </c>
    </row>
    <row r="37" spans="1:4">
      <c r="A37" s="2" t="s">
        <v>0</v>
      </c>
      <c r="B37" s="2" t="s">
        <v>1</v>
      </c>
      <c r="C37" s="2" t="s">
        <v>2</v>
      </c>
      <c r="D37" s="2" t="s">
        <v>5</v>
      </c>
    </row>
    <row r="38" spans="1:4">
      <c r="A38" s="1" t="s">
        <v>6</v>
      </c>
      <c r="B38" s="3" t="s">
        <v>7</v>
      </c>
      <c r="C38" s="1">
        <v>12.4</v>
      </c>
      <c r="D38" s="1">
        <v>33</v>
      </c>
    </row>
    <row r="39" spans="1:4">
      <c r="A39" s="1" t="s">
        <v>12</v>
      </c>
      <c r="B39" s="3" t="s">
        <v>10</v>
      </c>
      <c r="C39" s="1">
        <v>14.3</v>
      </c>
      <c r="D39" s="1">
        <v>84</v>
      </c>
    </row>
    <row r="40" spans="1:4">
      <c r="A40" s="1" t="s">
        <v>14</v>
      </c>
      <c r="B40" s="3" t="s">
        <v>7</v>
      </c>
      <c r="C40" s="1">
        <v>12.3</v>
      </c>
      <c r="D40" s="1">
        <v>51</v>
      </c>
    </row>
    <row r="41" spans="1:4">
      <c r="A41" s="1" t="s">
        <v>15</v>
      </c>
      <c r="B41" s="3" t="s">
        <v>7</v>
      </c>
      <c r="C41" s="1">
        <v>12.4</v>
      </c>
      <c r="D41" s="1">
        <v>25</v>
      </c>
    </row>
    <row r="42" spans="1:4">
      <c r="A42" s="1" t="s">
        <v>15</v>
      </c>
      <c r="B42" s="3" t="s">
        <v>7</v>
      </c>
      <c r="C42" s="1">
        <v>13.5</v>
      </c>
      <c r="D42" s="1">
        <v>12</v>
      </c>
    </row>
    <row r="43" spans="1:4">
      <c r="A43" s="1" t="s">
        <v>14</v>
      </c>
      <c r="B43" s="3" t="s">
        <v>7</v>
      </c>
      <c r="C43" s="1">
        <v>12.4</v>
      </c>
      <c r="D43" s="1">
        <v>32</v>
      </c>
    </row>
    <row r="44" spans="1:4">
      <c r="A44" s="1" t="s">
        <v>19</v>
      </c>
      <c r="B44" s="3" t="s">
        <v>10</v>
      </c>
      <c r="C44" s="1">
        <v>14.8</v>
      </c>
      <c r="D44" s="1">
        <v>94</v>
      </c>
    </row>
    <row r="45" spans="1:4">
      <c r="A45" s="1" t="s">
        <v>20</v>
      </c>
      <c r="B45" s="3" t="s">
        <v>10</v>
      </c>
      <c r="C45" s="1">
        <v>14.9</v>
      </c>
      <c r="D45" s="1">
        <v>68</v>
      </c>
    </row>
    <row r="46" spans="1:4">
      <c r="A46" s="1" t="s">
        <v>15</v>
      </c>
      <c r="B46" s="3" t="s">
        <v>7</v>
      </c>
      <c r="C46" s="1">
        <v>15.1</v>
      </c>
      <c r="D46" s="1">
        <v>72</v>
      </c>
    </row>
  </sheetData>
  <mergeCells count="1">
    <mergeCell ref="A1:F1"/>
  </mergeCells>
  <phoneticPr fontId="2" type="noConversion"/>
  <conditionalFormatting sqref="A4:F32">
    <cfRule type="expression" dxfId="0" priority="1">
      <formula>OR(MAX($E$4:$E$32)=$E4,MIN($E$4:$E$32)=$E4)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L46"/>
  <sheetViews>
    <sheetView tabSelected="1" topLeftCell="A21" workbookViewId="0">
      <selection activeCell="F39" sqref="F39:F46"/>
    </sheetView>
  </sheetViews>
  <sheetFormatPr defaultRowHeight="17"/>
  <cols>
    <col min="1" max="2" width="12.08203125" customWidth="1"/>
    <col min="3" max="3" width="10.75" customWidth="1"/>
    <col min="4" max="4" width="12.33203125" bestFit="1" customWidth="1"/>
    <col min="5" max="5" width="11.83203125" customWidth="1"/>
    <col min="6" max="6" width="12" customWidth="1"/>
    <col min="7" max="7" width="2.25" customWidth="1"/>
    <col min="9" max="9" width="11.582031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COUNTIFS($B$9:$B$35,"*영",$E$9:$E$35,"&lt;="&amp;$A3)&amp;"건"</f>
        <v>7건</v>
      </c>
      <c r="E3" s="3" t="s">
        <v>29</v>
      </c>
      <c r="F3" s="3" t="str">
        <f t="array" ref="F3">INDEX($B$9:$B$35,MATCH(LARGE(($D$9:$D$35)*($C$9:$C$35=$E3),3),$D$9:$D$35,0),1)</f>
        <v>장동욱</v>
      </c>
    </row>
    <row r="4" spans="1:6">
      <c r="A4" s="3">
        <v>600</v>
      </c>
      <c r="B4" s="3" t="str">
        <f t="shared" ref="B4:B5" si="0">COUNTIFS($B$9:$B$35,"*영",$E$9:$E$35,"&lt;="&amp;$A4)&amp;"건"</f>
        <v>12건</v>
      </c>
      <c r="E4" s="3" t="s">
        <v>30</v>
      </c>
      <c r="F4" s="3" t="str">
        <f t="array" ref="F4">INDEX($B$9:$B$35,MATCH(LARGE(($D$9:$D$35)*($C$9:$C$35=$E4),3),$D$9:$D$35,0),1)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INDEX($B$9:$B$35,MATCH(LARGE(($D$9:$D$35)*($C$9:$C$35=$E5),3),$D$9:$D$35,0),1)</f>
        <v>도부영</v>
      </c>
    </row>
    <row r="6" spans="1:6">
      <c r="E6" s="3" t="s">
        <v>32</v>
      </c>
      <c r="F6" s="3" t="str">
        <f t="array" ref="F6">INDEX($B$9:$B$35,MATCH(LARGE(($D$9:$D$35)*($C$9:$C$35=$E6),3),$D$9:$D$35,0),1)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18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18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18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18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18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18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18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18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18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18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18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18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18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18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18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18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18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18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18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18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18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18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18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18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2">
      <c r="A33" s="18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2">
      <c r="A34" s="18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2">
      <c r="A35" s="18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2">
      <c r="A37" t="s">
        <v>41</v>
      </c>
    </row>
    <row r="38" spans="1:12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2">
      <c r="A39" s="3" t="s">
        <v>48</v>
      </c>
      <c r="B39" s="3" t="str">
        <f>UPPER(SUBSTITUTE($A39,0,9))</f>
        <v>Y291K</v>
      </c>
      <c r="C39" s="3" t="s">
        <v>49</v>
      </c>
      <c r="D39" s="5">
        <v>45</v>
      </c>
      <c r="E39" s="5">
        <f>$D39*VLOOKUP(RIGHT($A39,1),$H$42:$J$46,2,0)-$D39*VLOOKUP(RIGHT($A39,1),$H$42:$J$46,2,0)*VLOOKUP(RIGHT($A39,1),$H$42:$J$46,3,0)</f>
        <v>128250</v>
      </c>
      <c r="F39" s="5" t="e" cm="1">
        <f t="array" ref="F39">fn이익금(E39,C39,D39)</f>
        <v>#VALUE!</v>
      </c>
      <c r="L39" s="22"/>
    </row>
    <row r="40" spans="1:12">
      <c r="A40" s="3" t="s">
        <v>50</v>
      </c>
      <c r="B40" s="3" t="str">
        <f t="shared" ref="B40:B46" si="1">UPPER(SUBSTITUTE($A40,0,9))</f>
        <v>B459N</v>
      </c>
      <c r="C40" s="3" t="s">
        <v>51</v>
      </c>
      <c r="D40" s="5">
        <v>89</v>
      </c>
      <c r="E40" s="5">
        <f t="shared" ref="E40:E46" si="2">$D40*VLOOKUP(RIGHT($A40,1),$H$42:$J$46,2,0)-$D40*VLOOKUP(RIGHT($A40,1),$H$42:$J$46,2,0)*VLOOKUP(RIGHT($A40,1),$H$42:$J$46,3,0)</f>
        <v>372465</v>
      </c>
      <c r="F40" s="5" t="e" cm="1">
        <f t="array" ref="F40">fn이익금(E40,C40,D40)</f>
        <v>#VALUE!</v>
      </c>
      <c r="H40" t="s">
        <v>52</v>
      </c>
      <c r="L40" s="22"/>
    </row>
    <row r="41" spans="1:12">
      <c r="A41" s="3" t="s">
        <v>53</v>
      </c>
      <c r="B41" s="3" t="str">
        <f t="shared" si="1"/>
        <v>Y293D</v>
      </c>
      <c r="C41" s="3" t="s">
        <v>54</v>
      </c>
      <c r="D41" s="5">
        <v>230</v>
      </c>
      <c r="E41" s="5">
        <f t="shared" si="2"/>
        <v>338100</v>
      </c>
      <c r="F41" s="5" t="e" cm="1">
        <f t="array" ref="F41">fn이익금(E41,C41,D41)</f>
        <v>#VALUE!</v>
      </c>
      <c r="H41" s="3" t="s">
        <v>55</v>
      </c>
      <c r="I41" s="1" t="s">
        <v>56</v>
      </c>
      <c r="J41" s="1" t="s">
        <v>57</v>
      </c>
      <c r="L41" s="22"/>
    </row>
    <row r="42" spans="1:12">
      <c r="A42" s="3" t="s">
        <v>58</v>
      </c>
      <c r="B42" s="3" t="str">
        <f t="shared" si="1"/>
        <v>Y912G</v>
      </c>
      <c r="C42" s="3" t="s">
        <v>59</v>
      </c>
      <c r="D42" s="5">
        <v>30</v>
      </c>
      <c r="E42" s="5">
        <f t="shared" si="2"/>
        <v>151200</v>
      </c>
      <c r="F42" s="5" t="e" cm="1">
        <f t="array" ref="F42">fn이익금(E42,C42,D42)</f>
        <v>#VALUE!</v>
      </c>
      <c r="H42" s="3" t="s">
        <v>60</v>
      </c>
      <c r="I42" s="1">
        <v>3000</v>
      </c>
      <c r="J42" s="6">
        <v>0.05</v>
      </c>
      <c r="L42" s="22"/>
    </row>
    <row r="43" spans="1:12">
      <c r="A43" s="3" t="s">
        <v>61</v>
      </c>
      <c r="B43" s="3" t="str">
        <f t="shared" si="1"/>
        <v>Y395K</v>
      </c>
      <c r="C43" s="3" t="s">
        <v>49</v>
      </c>
      <c r="D43" s="5">
        <v>120</v>
      </c>
      <c r="E43" s="5">
        <f t="shared" si="2"/>
        <v>342000</v>
      </c>
      <c r="F43" s="5" t="e" cm="1">
        <f t="array" ref="F43">fn이익금(E43,C43,D43)</f>
        <v>#VALUE!</v>
      </c>
      <c r="H43" s="3" t="s">
        <v>62</v>
      </c>
      <c r="I43" s="1">
        <v>4500</v>
      </c>
      <c r="J43" s="6">
        <v>7.0000000000000007E-2</v>
      </c>
      <c r="L43" s="22"/>
    </row>
    <row r="44" spans="1:12">
      <c r="A44" s="3" t="s">
        <v>63</v>
      </c>
      <c r="B44" s="3" t="str">
        <f t="shared" si="1"/>
        <v>Y365Y</v>
      </c>
      <c r="C44" s="3" t="s">
        <v>64</v>
      </c>
      <c r="D44" s="5">
        <v>120</v>
      </c>
      <c r="E44" s="5">
        <f t="shared" si="2"/>
        <v>360960</v>
      </c>
      <c r="F44" s="5" t="e" cm="1">
        <f t="array" ref="F44">fn이익금(E44,C44,D44)</f>
        <v>#VALUE!</v>
      </c>
      <c r="H44" s="3" t="s">
        <v>65</v>
      </c>
      <c r="I44" s="1">
        <v>1500</v>
      </c>
      <c r="J44" s="6">
        <v>0.02</v>
      </c>
      <c r="L44" s="22"/>
    </row>
    <row r="45" spans="1:12">
      <c r="A45" s="3" t="s">
        <v>66</v>
      </c>
      <c r="B45" s="3" t="str">
        <f t="shared" si="1"/>
        <v>B394N</v>
      </c>
      <c r="C45" s="3" t="s">
        <v>51</v>
      </c>
      <c r="D45" s="5">
        <v>325</v>
      </c>
      <c r="E45" s="5">
        <f t="shared" si="2"/>
        <v>1360125</v>
      </c>
      <c r="F45" s="5" t="e" cm="1">
        <f t="array" ref="F45">fn이익금(E45,C45,D45)</f>
        <v>#VALUE!</v>
      </c>
      <c r="H45" s="3" t="s">
        <v>67</v>
      </c>
      <c r="I45" s="1">
        <v>5600</v>
      </c>
      <c r="J45" s="6">
        <v>0.1</v>
      </c>
      <c r="L45" s="22"/>
    </row>
    <row r="46" spans="1:12">
      <c r="A46" s="3" t="s">
        <v>68</v>
      </c>
      <c r="B46" s="3" t="str">
        <f t="shared" si="1"/>
        <v>B123D</v>
      </c>
      <c r="C46" s="3" t="s">
        <v>54</v>
      </c>
      <c r="D46" s="5">
        <v>60</v>
      </c>
      <c r="E46" s="5">
        <f t="shared" si="2"/>
        <v>88200</v>
      </c>
      <c r="F46" s="5" t="e" cm="1">
        <f t="array" ref="F46">fn이익금(E46,C46,D46)</f>
        <v>#VALUE!</v>
      </c>
      <c r="H46" s="3" t="s">
        <v>69</v>
      </c>
      <c r="I46" s="1">
        <v>3200</v>
      </c>
      <c r="J46" s="6">
        <v>0.06</v>
      </c>
      <c r="L46" s="22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3F1FA-B1EF-4DBC-978F-B48970E16A18}">
  <dimension ref="A1:E4"/>
  <sheetViews>
    <sheetView workbookViewId="0">
      <selection activeCell="E32" sqref="E32"/>
    </sheetView>
  </sheetViews>
  <sheetFormatPr defaultRowHeight="17"/>
  <sheetData>
    <row r="1" spans="1:5">
      <c r="A1" t="s">
        <v>70</v>
      </c>
      <c r="B1" t="s">
        <v>143</v>
      </c>
      <c r="C1" t="s">
        <v>137</v>
      </c>
      <c r="D1" t="s">
        <v>154</v>
      </c>
      <c r="E1" t="s">
        <v>155</v>
      </c>
    </row>
    <row r="2" spans="1:5">
      <c r="A2" t="s">
        <v>156</v>
      </c>
      <c r="B2" t="s">
        <v>144</v>
      </c>
      <c r="C2" t="s">
        <v>139</v>
      </c>
      <c r="D2">
        <v>1200000</v>
      </c>
      <c r="E2">
        <v>180000</v>
      </c>
    </row>
    <row r="3" spans="1:5">
      <c r="A3" t="s">
        <v>158</v>
      </c>
      <c r="B3" t="s">
        <v>145</v>
      </c>
      <c r="C3" t="s">
        <v>139</v>
      </c>
      <c r="D3">
        <v>1200000</v>
      </c>
      <c r="E3">
        <v>156000</v>
      </c>
    </row>
    <row r="4" spans="1:5">
      <c r="A4" t="s">
        <v>157</v>
      </c>
      <c r="B4" t="s">
        <v>146</v>
      </c>
      <c r="C4" t="s">
        <v>139</v>
      </c>
      <c r="D4">
        <v>1200000</v>
      </c>
      <c r="E4">
        <v>180000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2:F25"/>
  <sheetViews>
    <sheetView workbookViewId="0">
      <selection activeCell="D19" sqref="D19"/>
    </sheetView>
  </sheetViews>
  <sheetFormatPr defaultRowHeight="17"/>
  <cols>
    <col min="2" max="2" width="7.08203125" bestFit="1" customWidth="1"/>
    <col min="3" max="3" width="8.08203125" bestFit="1" customWidth="1"/>
    <col min="4" max="4" width="14.5" bestFit="1" customWidth="1"/>
    <col min="5" max="5" width="12.5" bestFit="1" customWidth="1"/>
    <col min="6" max="6" width="16.4140625" bestFit="1" customWidth="1"/>
  </cols>
  <sheetData>
    <row r="2" spans="2:6">
      <c r="B2" s="21" t="s">
        <v>70</v>
      </c>
      <c r="C2" t="s">
        <v>136</v>
      </c>
    </row>
    <row r="4" spans="2:6">
      <c r="B4" s="21" t="s">
        <v>137</v>
      </c>
      <c r="C4" s="21" t="s">
        <v>143</v>
      </c>
      <c r="D4" t="s">
        <v>152</v>
      </c>
      <c r="E4" t="s">
        <v>153</v>
      </c>
      <c r="F4" t="s">
        <v>151</v>
      </c>
    </row>
    <row r="5" spans="2:6">
      <c r="B5" t="s">
        <v>140</v>
      </c>
      <c r="D5" s="22"/>
      <c r="E5" s="22"/>
      <c r="F5" s="22"/>
    </row>
    <row r="6" spans="2:6">
      <c r="C6" t="s">
        <v>144</v>
      </c>
      <c r="D6" s="22">
        <v>1450000</v>
      </c>
      <c r="E6" s="22">
        <v>290000</v>
      </c>
      <c r="F6" s="22">
        <v>1740000</v>
      </c>
    </row>
    <row r="7" spans="2:6">
      <c r="C7" t="s">
        <v>145</v>
      </c>
      <c r="D7" s="22">
        <v>1450000</v>
      </c>
      <c r="E7" s="22">
        <v>246500</v>
      </c>
      <c r="F7" s="22">
        <v>1696500</v>
      </c>
    </row>
    <row r="8" spans="2:6">
      <c r="C8" t="s">
        <v>146</v>
      </c>
      <c r="D8" s="22">
        <v>1450000</v>
      </c>
      <c r="E8" s="22">
        <v>246500</v>
      </c>
      <c r="F8" s="22">
        <v>1696500</v>
      </c>
    </row>
    <row r="9" spans="2:6">
      <c r="B9" t="s">
        <v>149</v>
      </c>
      <c r="D9" s="22">
        <v>1450000</v>
      </c>
      <c r="E9" s="22">
        <v>290000</v>
      </c>
      <c r="F9" s="22">
        <v>5133000</v>
      </c>
    </row>
    <row r="10" spans="2:6">
      <c r="B10" t="s">
        <v>138</v>
      </c>
      <c r="D10" s="22"/>
      <c r="E10" s="22"/>
      <c r="F10" s="22"/>
    </row>
    <row r="11" spans="2:6">
      <c r="C11" t="s">
        <v>144</v>
      </c>
      <c r="D11" s="22">
        <v>1350000</v>
      </c>
      <c r="E11" s="22">
        <v>229500</v>
      </c>
      <c r="F11" s="22">
        <v>1579500</v>
      </c>
    </row>
    <row r="12" spans="2:6">
      <c r="C12" t="s">
        <v>145</v>
      </c>
      <c r="D12" s="22">
        <v>1350000</v>
      </c>
      <c r="E12" s="22">
        <v>229500</v>
      </c>
      <c r="F12" s="22">
        <v>1579500</v>
      </c>
    </row>
    <row r="13" spans="2:6">
      <c r="C13" t="s">
        <v>146</v>
      </c>
      <c r="D13" s="22">
        <v>1350000</v>
      </c>
      <c r="E13" s="22">
        <v>202500</v>
      </c>
      <c r="F13" s="22">
        <v>1552500</v>
      </c>
    </row>
    <row r="14" spans="2:6">
      <c r="B14" t="s">
        <v>147</v>
      </c>
      <c r="D14" s="22">
        <v>1350000</v>
      </c>
      <c r="E14" s="22">
        <v>229500</v>
      </c>
      <c r="F14" s="22">
        <v>4711500</v>
      </c>
    </row>
    <row r="15" spans="2:6">
      <c r="B15" t="s">
        <v>139</v>
      </c>
      <c r="D15" s="22"/>
      <c r="E15" s="22"/>
      <c r="F15" s="22"/>
    </row>
    <row r="16" spans="2:6">
      <c r="C16" t="s">
        <v>144</v>
      </c>
      <c r="D16" s="22">
        <v>1200000</v>
      </c>
      <c r="E16" s="22">
        <v>180000</v>
      </c>
      <c r="F16" s="22">
        <v>1380000</v>
      </c>
    </row>
    <row r="17" spans="2:6">
      <c r="C17" t="s">
        <v>145</v>
      </c>
      <c r="D17" s="22">
        <v>1200000</v>
      </c>
      <c r="E17" s="22">
        <v>156000</v>
      </c>
      <c r="F17" s="22">
        <v>1356000</v>
      </c>
    </row>
    <row r="18" spans="2:6">
      <c r="C18" t="s">
        <v>146</v>
      </c>
      <c r="D18" s="22">
        <v>1200000</v>
      </c>
      <c r="E18" s="22">
        <v>180000</v>
      </c>
      <c r="F18" s="22">
        <v>1380000</v>
      </c>
    </row>
    <row r="19" spans="2:6">
      <c r="B19" t="s">
        <v>148</v>
      </c>
      <c r="D19" s="22">
        <v>1200000</v>
      </c>
      <c r="E19" s="22">
        <v>180000</v>
      </c>
      <c r="F19" s="22">
        <v>4116000</v>
      </c>
    </row>
    <row r="20" spans="2:6">
      <c r="B20" t="s">
        <v>141</v>
      </c>
      <c r="D20" s="22"/>
      <c r="E20" s="22"/>
      <c r="F20" s="22"/>
    </row>
    <row r="21" spans="2:6">
      <c r="C21" t="s">
        <v>144</v>
      </c>
      <c r="D21" s="22">
        <v>1125000</v>
      </c>
      <c r="E21" s="22">
        <v>168750</v>
      </c>
      <c r="F21" s="22">
        <v>1293750</v>
      </c>
    </row>
    <row r="22" spans="2:6">
      <c r="C22" t="s">
        <v>145</v>
      </c>
      <c r="D22" s="22">
        <v>995000</v>
      </c>
      <c r="E22" s="22">
        <v>149250</v>
      </c>
      <c r="F22" s="22">
        <v>1144250</v>
      </c>
    </row>
    <row r="23" spans="2:6">
      <c r="C23" t="s">
        <v>146</v>
      </c>
      <c r="D23" s="22">
        <v>1055000</v>
      </c>
      <c r="E23" s="22">
        <v>179350</v>
      </c>
      <c r="F23" s="22">
        <v>1234350</v>
      </c>
    </row>
    <row r="24" spans="2:6">
      <c r="B24" t="s">
        <v>150</v>
      </c>
      <c r="D24" s="22">
        <v>1125000</v>
      </c>
      <c r="E24" s="22">
        <v>179350</v>
      </c>
      <c r="F24" s="22">
        <v>3672350</v>
      </c>
    </row>
    <row r="25" spans="2:6">
      <c r="B25" t="s">
        <v>142</v>
      </c>
      <c r="D25" s="22">
        <v>1450000</v>
      </c>
      <c r="E25" s="22">
        <v>290000</v>
      </c>
      <c r="F25" s="22">
        <v>17632850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2015D-5891-4F73-B005-8D7A958465A7}">
  <sheetPr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33203125" bestFit="1" customWidth="1"/>
    <col min="4" max="6" width="11.6640625" bestFit="1" customWidth="1" outlineLevel="1"/>
  </cols>
  <sheetData>
    <row r="1" spans="2:6" ht="17.5" thickBot="1"/>
    <row r="2" spans="2:6">
      <c r="B2" s="27" t="s">
        <v>164</v>
      </c>
      <c r="C2" s="28"/>
      <c r="D2" s="34"/>
      <c r="E2" s="34"/>
      <c r="F2" s="34"/>
    </row>
    <row r="3" spans="2:6" collapsed="1">
      <c r="B3" s="26"/>
      <c r="C3" s="26"/>
      <c r="D3" s="35" t="s">
        <v>166</v>
      </c>
      <c r="E3" s="35" t="s">
        <v>161</v>
      </c>
      <c r="F3" s="35" t="s">
        <v>163</v>
      </c>
    </row>
    <row r="4" spans="2:6" ht="48" hidden="1" outlineLevel="1">
      <c r="B4" s="30"/>
      <c r="C4" s="30"/>
      <c r="E4" s="37" t="s">
        <v>162</v>
      </c>
      <c r="F4" s="37" t="s">
        <v>162</v>
      </c>
    </row>
    <row r="5" spans="2:6">
      <c r="B5" s="31" t="s">
        <v>165</v>
      </c>
      <c r="C5" s="32"/>
      <c r="D5" s="29"/>
      <c r="E5" s="29"/>
      <c r="F5" s="29"/>
    </row>
    <row r="6" spans="2:6" outlineLevel="1">
      <c r="B6" s="30"/>
      <c r="C6" s="30" t="s">
        <v>159</v>
      </c>
      <c r="D6" s="22">
        <v>15000000</v>
      </c>
      <c r="E6" s="36">
        <v>30000000</v>
      </c>
      <c r="F6" s="36">
        <v>15000000</v>
      </c>
    </row>
    <row r="7" spans="2:6">
      <c r="B7" s="31" t="s">
        <v>167</v>
      </c>
      <c r="C7" s="32"/>
      <c r="D7" s="29"/>
      <c r="E7" s="29"/>
      <c r="F7" s="29"/>
    </row>
    <row r="8" spans="2:6" ht="17.5" outlineLevel="1" thickBot="1">
      <c r="B8" s="33"/>
      <c r="C8" s="33" t="s">
        <v>160</v>
      </c>
      <c r="D8" s="25">
        <v>466593.27240984602</v>
      </c>
      <c r="E8" s="25">
        <v>933186.54481969296</v>
      </c>
      <c r="F8" s="25">
        <v>466593.27240984602</v>
      </c>
    </row>
    <row r="9" spans="2:6">
      <c r="B9" t="s">
        <v>168</v>
      </c>
    </row>
    <row r="10" spans="2:6">
      <c r="B10" t="s">
        <v>169</v>
      </c>
    </row>
    <row r="11" spans="2:6">
      <c r="B11" t="s">
        <v>170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B1:C6"/>
  <sheetViews>
    <sheetView workbookViewId="0">
      <selection activeCell="C3" sqref="C3"/>
    </sheetView>
  </sheetViews>
  <sheetFormatPr defaultRowHeight="17"/>
  <cols>
    <col min="1" max="1" width="4.83203125" customWidth="1"/>
    <col min="2" max="2" width="14.33203125" bestFit="1" customWidth="1"/>
    <col min="3" max="3" width="11.83203125" bestFit="1" customWidth="1"/>
  </cols>
  <sheetData>
    <row r="1" spans="2:3" ht="17.5" thickBot="1"/>
    <row r="2" spans="2:3" ht="17.5" thickBot="1">
      <c r="B2" s="39" t="s">
        <v>71</v>
      </c>
      <c r="C2" s="40"/>
    </row>
    <row r="3" spans="2:3">
      <c r="B3" s="7" t="s">
        <v>72</v>
      </c>
      <c r="C3" s="11">
        <v>15000000</v>
      </c>
    </row>
    <row r="4" spans="2:3">
      <c r="B4" s="8" t="s">
        <v>73</v>
      </c>
      <c r="C4" s="12">
        <v>7.4999999999999997E-2</v>
      </c>
    </row>
    <row r="5" spans="2:3">
      <c r="B5" s="8" t="s">
        <v>74</v>
      </c>
      <c r="C5" s="8">
        <v>36</v>
      </c>
    </row>
    <row r="6" spans="2:3" ht="17.5" thickBot="1">
      <c r="B6" s="9" t="s">
        <v>75</v>
      </c>
      <c r="C6" s="10">
        <f>PMT(C4/12,C5,-$C3)</f>
        <v>466593.27240984648</v>
      </c>
    </row>
  </sheetData>
  <scenarios current="1" show="1" sqref="C6">
    <scenario name="대출금 증가" locked="1" count="1" user="Limitedksj" comment="만든 사람 Limitedksj 날짜 2024-07-29">
      <inputCells r="C3" val="30000000" numFmtId="41"/>
    </scenario>
    <scenario name="대출금 감소" locked="1" count="1" user="Limitedksj" comment="만든 사람 Limitedksj 날짜 2024-07-29">
      <inputCells r="C3" val="15000000" numFmtId="41"/>
    </scenario>
  </scenarios>
  <mergeCells count="1">
    <mergeCell ref="B2:C2"/>
  </mergeCells>
  <phoneticPr fontId="2" type="noConversion"/>
  <dataValidations xWindow="349" yWindow="473" count="1">
    <dataValidation type="whole" operator="lessThanOrEqual" allowBlank="1" showInputMessage="1" showErrorMessage="1" promptTitle="입력제한" prompt="50,000,000 이하까지만 대출이 가능합니다" sqref="C3" xr:uid="{B4F1898E-DF7A-4FFF-ACF6-5F098CB305CC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F10"/>
  <sheetViews>
    <sheetView workbookViewId="0">
      <selection activeCell="J13" sqref="J13"/>
    </sheetView>
  </sheetViews>
  <sheetFormatPr defaultRowHeight="17"/>
  <sheetData>
    <row r="1" spans="1:6">
      <c r="B1" s="41" t="s">
        <v>76</v>
      </c>
      <c r="C1" s="41"/>
      <c r="D1" s="41"/>
      <c r="E1" s="41"/>
      <c r="F1" s="41"/>
    </row>
    <row r="3" spans="1:6">
      <c r="A3" s="14" t="s">
        <v>70</v>
      </c>
      <c r="B3" s="14" t="s">
        <v>77</v>
      </c>
      <c r="C3" s="14" t="s">
        <v>78</v>
      </c>
      <c r="D3" s="14" t="s">
        <v>79</v>
      </c>
      <c r="E3" s="14" t="s">
        <v>80</v>
      </c>
      <c r="F3" s="14" t="s">
        <v>81</v>
      </c>
    </row>
    <row r="4" spans="1:6">
      <c r="A4" s="14" t="s">
        <v>82</v>
      </c>
      <c r="B4" s="14" t="s">
        <v>83</v>
      </c>
      <c r="C4" s="14">
        <v>720</v>
      </c>
      <c r="D4" s="13">
        <v>498</v>
      </c>
      <c r="E4" s="15">
        <v>3.41</v>
      </c>
      <c r="F4" s="13">
        <v>860</v>
      </c>
    </row>
    <row r="5" spans="1:6">
      <c r="A5" s="14" t="s">
        <v>84</v>
      </c>
      <c r="B5" s="14" t="s">
        <v>85</v>
      </c>
      <c r="C5" s="14">
        <v>710</v>
      </c>
      <c r="D5" s="13">
        <v>498</v>
      </c>
      <c r="E5" s="15">
        <v>3.43</v>
      </c>
      <c r="F5" s="13">
        <v>910</v>
      </c>
    </row>
    <row r="6" spans="1:6">
      <c r="A6" s="14" t="s">
        <v>86</v>
      </c>
      <c r="B6" s="14" t="s">
        <v>85</v>
      </c>
      <c r="C6" s="14">
        <v>840</v>
      </c>
      <c r="D6" s="13">
        <v>556</v>
      </c>
      <c r="E6" s="15">
        <v>2.94</v>
      </c>
      <c r="F6" s="13">
        <v>980</v>
      </c>
    </row>
    <row r="7" spans="1:6">
      <c r="A7" s="14" t="s">
        <v>87</v>
      </c>
      <c r="B7" s="14" t="s">
        <v>85</v>
      </c>
      <c r="C7" s="14">
        <v>775</v>
      </c>
      <c r="D7" s="13">
        <v>510</v>
      </c>
      <c r="E7" s="15">
        <v>3.49</v>
      </c>
      <c r="F7" s="13">
        <v>890</v>
      </c>
    </row>
    <row r="8" spans="1:6">
      <c r="A8" s="14" t="s">
        <v>88</v>
      </c>
      <c r="B8" s="14" t="s">
        <v>85</v>
      </c>
      <c r="C8" s="14">
        <v>765</v>
      </c>
      <c r="D8" s="13">
        <v>499</v>
      </c>
      <c r="E8" s="15">
        <v>3.9</v>
      </c>
      <c r="F8" s="13">
        <v>780</v>
      </c>
    </row>
    <row r="9" spans="1:6">
      <c r="A9" s="14" t="s">
        <v>89</v>
      </c>
      <c r="B9" s="14" t="s">
        <v>83</v>
      </c>
      <c r="C9" s="14">
        <v>665</v>
      </c>
      <c r="D9" s="13">
        <v>412</v>
      </c>
      <c r="E9" s="15">
        <v>3.63</v>
      </c>
      <c r="F9" s="13">
        <v>910</v>
      </c>
    </row>
    <row r="10" spans="1:6">
      <c r="A10" s="14" t="s">
        <v>90</v>
      </c>
      <c r="B10" s="14" t="s">
        <v>83</v>
      </c>
      <c r="C10" s="14">
        <v>875</v>
      </c>
      <c r="D10" s="13">
        <v>534</v>
      </c>
      <c r="E10" s="15">
        <v>3.52</v>
      </c>
      <c r="F10" s="13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R18"/>
  <sheetViews>
    <sheetView workbookViewId="0">
      <selection activeCell="P7" sqref="P7"/>
    </sheetView>
  </sheetViews>
  <sheetFormatPr defaultRowHeight="17"/>
  <cols>
    <col min="1" max="1" width="6.33203125" bestFit="1" customWidth="1"/>
    <col min="2" max="2" width="7.08203125" bestFit="1" customWidth="1"/>
    <col min="3" max="14" width="7.5" customWidth="1"/>
  </cols>
  <sheetData>
    <row r="1" spans="1:18">
      <c r="K1" s="24"/>
    </row>
    <row r="2" spans="1:18" ht="23.25" customHeight="1">
      <c r="E2" s="24"/>
      <c r="G2" s="24"/>
    </row>
    <row r="3" spans="1:18">
      <c r="A3" t="s">
        <v>106</v>
      </c>
      <c r="F3" s="24"/>
    </row>
    <row r="4" spans="1:18">
      <c r="A4" s="19" t="s">
        <v>107</v>
      </c>
      <c r="B4" s="19" t="s">
        <v>108</v>
      </c>
      <c r="C4" s="19" t="s">
        <v>109</v>
      </c>
      <c r="D4" s="19" t="s">
        <v>110</v>
      </c>
      <c r="E4" s="19" t="s">
        <v>111</v>
      </c>
      <c r="F4" s="19" t="s">
        <v>112</v>
      </c>
      <c r="G4" s="19" t="s">
        <v>113</v>
      </c>
      <c r="H4" s="19" t="s">
        <v>114</v>
      </c>
      <c r="I4" s="19" t="s">
        <v>115</v>
      </c>
      <c r="J4" s="19" t="s">
        <v>116</v>
      </c>
      <c r="K4" s="19" t="s">
        <v>117</v>
      </c>
      <c r="L4" s="19" t="s">
        <v>118</v>
      </c>
      <c r="M4" s="19" t="s">
        <v>119</v>
      </c>
      <c r="N4" s="19" t="s">
        <v>120</v>
      </c>
    </row>
    <row r="5" spans="1:18">
      <c r="A5" s="20" t="s">
        <v>121</v>
      </c>
      <c r="B5" s="20" t="s">
        <v>122</v>
      </c>
      <c r="C5" s="23">
        <v>540</v>
      </c>
      <c r="D5" s="23">
        <v>230</v>
      </c>
      <c r="E5" s="23">
        <v>190</v>
      </c>
      <c r="F5" s="23">
        <v>230</v>
      </c>
      <c r="G5" s="23">
        <v>250</v>
      </c>
      <c r="H5" s="23">
        <v>250</v>
      </c>
      <c r="I5" s="23">
        <v>280</v>
      </c>
      <c r="J5" s="23">
        <v>200</v>
      </c>
      <c r="K5" s="23">
        <v>190</v>
      </c>
      <c r="L5" s="23">
        <v>290</v>
      </c>
      <c r="M5" s="23">
        <v>300</v>
      </c>
      <c r="N5" s="23">
        <v>180</v>
      </c>
    </row>
    <row r="6" spans="1:18">
      <c r="A6" s="20" t="s">
        <v>123</v>
      </c>
      <c r="B6" s="20" t="s">
        <v>124</v>
      </c>
      <c r="C6" s="23">
        <v>430</v>
      </c>
      <c r="D6" s="23">
        <v>210</v>
      </c>
      <c r="E6" s="23">
        <v>75</v>
      </c>
      <c r="F6" s="23">
        <v>260</v>
      </c>
      <c r="G6" s="23">
        <v>360</v>
      </c>
      <c r="H6" s="23">
        <v>240</v>
      </c>
      <c r="I6" s="23">
        <v>180</v>
      </c>
      <c r="J6" s="23">
        <v>250</v>
      </c>
      <c r="K6" s="23">
        <v>270</v>
      </c>
      <c r="L6" s="23">
        <v>250</v>
      </c>
      <c r="M6" s="23">
        <v>290</v>
      </c>
      <c r="N6" s="23">
        <v>160</v>
      </c>
    </row>
    <row r="7" spans="1:18">
      <c r="A7" s="20" t="s">
        <v>125</v>
      </c>
      <c r="B7" s="20" t="s">
        <v>126</v>
      </c>
      <c r="C7" s="23">
        <v>120</v>
      </c>
      <c r="D7" s="23">
        <v>180</v>
      </c>
      <c r="E7" s="23">
        <v>200</v>
      </c>
      <c r="F7" s="23">
        <v>270</v>
      </c>
      <c r="G7" s="23">
        <v>250</v>
      </c>
      <c r="H7" s="23">
        <v>230</v>
      </c>
      <c r="I7" s="23">
        <v>70</v>
      </c>
      <c r="J7" s="23">
        <v>350</v>
      </c>
      <c r="K7" s="23">
        <v>180</v>
      </c>
      <c r="L7" s="23">
        <v>230</v>
      </c>
      <c r="M7" s="23">
        <v>300</v>
      </c>
      <c r="N7" s="23">
        <v>170</v>
      </c>
      <c r="R7" s="24"/>
    </row>
    <row r="8" spans="1:18">
      <c r="A8" s="20" t="s">
        <v>127</v>
      </c>
      <c r="B8" s="20" t="s">
        <v>128</v>
      </c>
      <c r="C8" s="23">
        <v>500</v>
      </c>
      <c r="D8" s="23">
        <v>310</v>
      </c>
      <c r="E8" s="23">
        <v>270</v>
      </c>
      <c r="F8" s="23">
        <v>280</v>
      </c>
      <c r="G8" s="23">
        <v>190</v>
      </c>
      <c r="H8" s="23">
        <v>280</v>
      </c>
      <c r="I8" s="23">
        <v>170</v>
      </c>
      <c r="J8" s="23">
        <v>210</v>
      </c>
      <c r="K8" s="23">
        <v>220</v>
      </c>
      <c r="L8" s="23">
        <v>280</v>
      </c>
      <c r="M8" s="23">
        <v>180</v>
      </c>
      <c r="N8" s="23">
        <v>210</v>
      </c>
    </row>
    <row r="9" spans="1:18">
      <c r="A9" s="20" t="s">
        <v>129</v>
      </c>
      <c r="B9" s="20" t="s">
        <v>130</v>
      </c>
      <c r="C9" s="23">
        <v>120</v>
      </c>
      <c r="D9" s="23">
        <v>110</v>
      </c>
      <c r="E9" s="23">
        <v>140</v>
      </c>
      <c r="F9" s="23">
        <v>280</v>
      </c>
      <c r="G9" s="23">
        <v>300</v>
      </c>
      <c r="H9" s="23">
        <v>290</v>
      </c>
      <c r="I9" s="23">
        <v>210</v>
      </c>
      <c r="J9" s="23">
        <v>250</v>
      </c>
      <c r="K9" s="23">
        <v>200</v>
      </c>
      <c r="L9" s="23">
        <v>260</v>
      </c>
      <c r="M9" s="23">
        <v>190</v>
      </c>
      <c r="N9" s="23">
        <v>200</v>
      </c>
    </row>
    <row r="10" spans="1:18">
      <c r="A10" s="20" t="s">
        <v>131</v>
      </c>
      <c r="B10" s="20" t="s">
        <v>124</v>
      </c>
      <c r="C10" s="23">
        <v>480</v>
      </c>
      <c r="D10" s="23">
        <v>310</v>
      </c>
      <c r="E10" s="23">
        <v>180</v>
      </c>
      <c r="F10" s="23">
        <v>260</v>
      </c>
      <c r="G10" s="23">
        <v>240</v>
      </c>
      <c r="H10" s="23">
        <v>240</v>
      </c>
      <c r="I10" s="23">
        <v>260</v>
      </c>
      <c r="J10" s="23">
        <v>240</v>
      </c>
      <c r="K10" s="23">
        <v>180</v>
      </c>
      <c r="L10" s="23">
        <v>260</v>
      </c>
      <c r="M10" s="23">
        <v>280</v>
      </c>
      <c r="N10" s="23">
        <v>220</v>
      </c>
    </row>
    <row r="11" spans="1:18">
      <c r="A11" s="20" t="s">
        <v>132</v>
      </c>
      <c r="B11" s="20" t="s">
        <v>130</v>
      </c>
      <c r="C11" s="23">
        <v>160</v>
      </c>
      <c r="D11" s="23">
        <v>172</v>
      </c>
      <c r="E11" s="23">
        <v>210</v>
      </c>
      <c r="F11" s="23">
        <v>230</v>
      </c>
      <c r="G11" s="23">
        <v>290</v>
      </c>
      <c r="H11" s="23">
        <v>180</v>
      </c>
      <c r="I11" s="23">
        <v>360</v>
      </c>
      <c r="J11" s="23">
        <v>180</v>
      </c>
      <c r="K11" s="23">
        <v>260</v>
      </c>
      <c r="L11" s="23">
        <v>280</v>
      </c>
      <c r="M11" s="23">
        <v>260</v>
      </c>
      <c r="N11" s="23">
        <v>230</v>
      </c>
    </row>
    <row r="12" spans="1:18">
      <c r="A12" s="20" t="s">
        <v>133</v>
      </c>
      <c r="B12" s="20" t="s">
        <v>134</v>
      </c>
      <c r="C12" s="23">
        <v>245</v>
      </c>
      <c r="D12" s="23">
        <v>90</v>
      </c>
      <c r="E12" s="23">
        <v>230</v>
      </c>
      <c r="F12" s="23">
        <v>240</v>
      </c>
      <c r="G12" s="23">
        <v>180</v>
      </c>
      <c r="H12" s="23">
        <v>190</v>
      </c>
      <c r="I12" s="23">
        <v>160</v>
      </c>
      <c r="J12" s="23">
        <v>190</v>
      </c>
      <c r="K12" s="23">
        <v>240</v>
      </c>
      <c r="L12" s="23">
        <v>270</v>
      </c>
      <c r="M12" s="23">
        <v>240</v>
      </c>
      <c r="N12" s="23">
        <v>310</v>
      </c>
    </row>
    <row r="18" spans="11:11">
      <c r="K18" s="24"/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2:I7"/>
  <sheetViews>
    <sheetView workbookViewId="0">
      <selection activeCell="M7" sqref="M7"/>
    </sheetView>
  </sheetViews>
  <sheetFormatPr defaultRowHeight="17"/>
  <sheetData>
    <row r="2" spans="1:9">
      <c r="H2" t="s">
        <v>91</v>
      </c>
      <c r="I2" t="s">
        <v>70</v>
      </c>
    </row>
    <row r="3" spans="1:9" ht="17.5">
      <c r="A3" s="16" t="s">
        <v>92</v>
      </c>
      <c r="H3" t="s">
        <v>93</v>
      </c>
      <c r="I3" t="s">
        <v>94</v>
      </c>
    </row>
    <row r="4" spans="1:9">
      <c r="H4" t="s">
        <v>95</v>
      </c>
      <c r="I4" t="s">
        <v>96</v>
      </c>
    </row>
    <row r="5" spans="1:9">
      <c r="A5" s="17" t="s">
        <v>91</v>
      </c>
      <c r="B5" s="17" t="s">
        <v>70</v>
      </c>
      <c r="C5" s="17" t="s">
        <v>97</v>
      </c>
      <c r="D5" s="17" t="s">
        <v>98</v>
      </c>
      <c r="E5" s="17" t="s">
        <v>99</v>
      </c>
      <c r="H5" t="s">
        <v>100</v>
      </c>
      <c r="I5" t="s">
        <v>101</v>
      </c>
    </row>
    <row r="6" spans="1:9">
      <c r="A6" t="s">
        <v>93</v>
      </c>
      <c r="B6" t="s">
        <v>94</v>
      </c>
      <c r="C6">
        <v>15000</v>
      </c>
      <c r="D6">
        <v>12000</v>
      </c>
      <c r="E6" t="s">
        <v>102</v>
      </c>
      <c r="H6" t="s">
        <v>103</v>
      </c>
      <c r="I6" t="s">
        <v>104</v>
      </c>
    </row>
    <row r="7" spans="1:9">
      <c r="A7" t="s">
        <v>95</v>
      </c>
      <c r="B7" t="s">
        <v>96</v>
      </c>
      <c r="C7">
        <v>13000</v>
      </c>
      <c r="D7">
        <v>10000</v>
      </c>
      <c r="E7" t="s">
        <v>105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70" r:id="rId3" name="cmd공과금입력">
          <controlPr defaultSize="0" autoLine="0" r:id="rId4">
            <anchor moveWithCells="1">
              <from>
                <xdr:col>3</xdr:col>
                <xdr:colOff>114300</xdr:colOff>
                <xdr:row>1</xdr:row>
                <xdr:rowOff>0</xdr:rowOff>
              </from>
              <to>
                <xdr:col>5</xdr:col>
                <xdr:colOff>50800</xdr:colOff>
                <xdr:row>2</xdr:row>
                <xdr:rowOff>127000</xdr:rowOff>
              </to>
            </anchor>
          </controlPr>
        </control>
      </mc:Choice>
      <mc:Fallback>
        <control shapeId="7170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 Hyunjoon</dc:creator>
  <cp:lastModifiedBy>강석진</cp:lastModifiedBy>
  <cp:lastPrinted>2020-09-21T07:12:04Z</cp:lastPrinted>
  <dcterms:created xsi:type="dcterms:W3CDTF">2020-05-21T07:18:00Z</dcterms:created>
  <dcterms:modified xsi:type="dcterms:W3CDTF">2024-07-29T09:46:55Z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33f39072-83ae-4953-a3c5-5507e9699ac5</vt:lpwstr>
  </property>
</Properties>
</file>