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22C567B7-153B-466A-8D42-94E04795EED5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4" l="1"/>
  <c r="M16" i="4"/>
  <c r="M17" i="4"/>
  <c r="M18" i="4"/>
  <c r="M19" i="4"/>
  <c r="M15" i="4"/>
  <c r="E23" i="4"/>
  <c r="L8" i="4"/>
  <c r="D4" i="4"/>
  <c r="D5" i="4"/>
  <c r="D6" i="4"/>
  <c r="D7" i="4"/>
  <c r="D8" i="4"/>
  <c r="D9" i="4"/>
  <c r="D10" i="4"/>
  <c r="D11" i="4"/>
  <c r="D3" i="4"/>
  <c r="E10" i="7"/>
  <c r="F10" i="7"/>
  <c r="G10" i="7"/>
  <c r="D10" i="7"/>
  <c r="F11" i="5"/>
  <c r="F7" i="5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15" i="5"/>
  <c r="G15" i="5"/>
  <c r="H15" i="5"/>
  <c r="D15" i="5"/>
  <c r="F15" i="5" l="1"/>
  <c r="F16" i="5" s="1"/>
  <c r="F17" i="5" l="1"/>
</calcChain>
</file>

<file path=xl/sharedStrings.xml><?xml version="1.0" encoding="utf-8"?>
<sst xmlns="http://schemas.openxmlformats.org/spreadsheetml/2006/main" count="310" uniqueCount="232">
  <si>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</si>
  <si>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</si>
  <si>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</si>
  <si>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</si>
  <si>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</si>
  <si>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</si>
  <si>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</si>
  <si>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</si>
  <si>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</si>
  <si>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</si>
  <si>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</si>
  <si>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</si>
  <si>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</si>
  <si>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</si>
  <si>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</si>
  <si>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</si>
  <si>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</si>
  <si>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</si>
  <si>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</si>
  <si>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</si>
  <si>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</si>
  <si>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</si>
  <si>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</si>
  <si>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</si>
  <si>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</si>
  <si>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</si>
  <si>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</si>
  <si>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</si>
  <si>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</si>
  <si>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</si>
  <si>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</si>
  <si>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</si>
  <si>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</si>
  <si>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</si>
  <si>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</si>
  <si>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</si>
  <si>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</si>
  <si>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</si>
  <si>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</si>
  <si>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</si>
  <si>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</si>
  <si>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</si>
  <si>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</si>
  <si>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</si>
  <si>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</si>
  <si>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</si>
  <si>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</si>
  <si>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</si>
  <si>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</si>
  <si>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</si>
  <si>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</si>
  <si>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</si>
  <si>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</si>
  <si>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</si>
  <si>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</si>
  <si>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</si>
  <si>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</si>
  <si>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</si>
  <si>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</si>
  <si>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</si>
  <si>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</si>
  <si>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</si>
  <si>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</si>
  <si>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</si>
  <si>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</si>
  <si>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</si>
  <si>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</si>
  <si>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</si>
  <si>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</si>
  <si>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</si>
  <si>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</si>
  <si>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</si>
  <si>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</si>
  <si>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</si>
  <si>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</si>
  <si>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</si>
  <si>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</si>
  <si>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</si>
  <si>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</si>
  <si>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</si>
  <si>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</si>
  <si>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</si>
  <si>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</si>
  <si>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</si>
  <si>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</si>
  <si>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</si>
  <si>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</si>
  <si>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</si>
  <si>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</si>
  <si>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</si>
  <si>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</si>
  <si>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</si>
  <si>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</si>
  <si>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</si>
  <si>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</si>
  <si>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</si>
  <si>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</si>
  <si>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</si>
  <si>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</si>
  <si>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</si>
  <si>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</si>
  <si>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</si>
  <si>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</si>
  <si>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</si>
  <si>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</si>
  <si>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</si>
  <si>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</si>
  <si>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</si>
  <si>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</si>
  <si>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</si>
  <si>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</si>
  <si>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</si>
  <si>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</si>
  <si>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</si>
  <si>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</si>
  <si>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</si>
  <si>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</si>
  <si>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</si>
  <si>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</si>
  <si>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</si>
  <si>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</si>
  <si>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</si>
  <si>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</si>
  <si>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</si>
  <si>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</si>
  <si>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</si>
  <si>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</si>
  <si>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</si>
  <si>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</si>
  <si>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</si>
  <si>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</si>
  <si>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</si>
  <si>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</si>
  <si>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</si>
  <si>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</si>
  <si>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</si>
  <si>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</si>
  <si>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</si>
  <si>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</si>
  <si>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</si>
  <si>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</si>
  <si>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</si>
  <si>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</si>
  <si>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</si>
  <si>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</si>
  <si>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</si>
  <si>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</si>
  <si>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</si>
  <si>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</si>
  <si>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</si>
  <si>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</si>
  <si>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</si>
  <si>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</si>
  <si>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</si>
  <si>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</si>
  <si>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</si>
  <si>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</si>
  <si>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</si>
  <si>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</si>
  <si>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</si>
  <si>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</si>
  <si>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</si>
  <si>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</si>
  <si>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</si>
  <si>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</si>
  <si>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</si>
  <si>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</si>
  <si>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</si>
  <si>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</si>
  <si>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</si>
  <si>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</si>
  <si>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</si>
  <si>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</si>
  <si>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</si>
  <si>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</si>
  <si>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</si>
  <si>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</si>
  <si>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</si>
  <si>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</si>
  <si>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</si>
  <si>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</si>
  <si>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</si>
  <si>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</si>
  <si>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</si>
  <si>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</si>
  <si>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</si>
  <si>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</si>
  <si>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</si>
  <si>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사원명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</si>
  <si>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</si>
  <si>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</si>
  <si>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</si>
  <si>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</si>
  <si>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</si>
  <si>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</si>
  <si>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</si>
  <si>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부서명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</si>
  <si>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</si>
  <si>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</si>
  <si>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</si>
  <si>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</si>
  <si>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</si>
  <si>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</si>
  <si>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</si>
  <si>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입사년도</t>
    <phoneticPr fontId="1" type="noConversion"/>
  </si>
  <si>
    <t>300-$-kr</t>
    <phoneticPr fontId="1" type="noConversion"/>
  </si>
  <si>
    <t>302-$-kr</t>
    <phoneticPr fontId="1" type="noConversion"/>
  </si>
  <si>
    <t>301-$-kr</t>
    <phoneticPr fontId="1" type="noConversion"/>
  </si>
  <si>
    <t>#800-KIM</t>
    <phoneticPr fontId="1" type="noConversion"/>
  </si>
  <si>
    <t>#801-KIM</t>
    <phoneticPr fontId="1" type="noConversion"/>
  </si>
  <si>
    <t>#802-KIM</t>
    <phoneticPr fontId="1" type="noConversion"/>
  </si>
  <si>
    <t>KIM-&amp;33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</si>
  <si>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</si>
  <si>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</si>
  <si>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</si>
  <si>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</si>
  <si>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</si>
  <si>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</si>
  <si>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</si>
  <si>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</si>
  <si>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</si>
  <si>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</si>
  <si>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</si>
  <si>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</si>
  <si>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</si>
  <si>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수영 평균</t>
  </si>
  <si>
    <t>스쿼시 평균</t>
  </si>
  <si>
    <t>헬스 평균</t>
  </si>
  <si>
    <t>전체 평균</t>
  </si>
  <si>
    <t>매입처</t>
    <phoneticPr fontId="1" type="noConversion"/>
  </si>
  <si>
    <t>삼성상사</t>
    <phoneticPr fontId="1" type="noConversion"/>
  </si>
  <si>
    <t>대림상사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</si>
</sst>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&quot;\(aaaa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3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explosion val="3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3907-4714-BBE9-0AB47B0E22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FA73DB3-ABC7-C485-AA06-796076DC9830}"/>
            </a:ext>
          </a:extLst>
        </xdr:cNvPr>
        <xdr:cNvSpPr/>
      </xdr:nvSpPr>
      <xdr:spPr>
        <a:xfrm>
          <a:off x="2941320" y="2476500"/>
          <a:ext cx="13335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A12" sqref="A12"/>
    </sheetView>
  </sheetViews>
  <sheetFormatPr defaultRowHeight="17.399999999999999" x14ac:dyDescent="0.4"/>
  <cols>
    <col min="1" max="1" width="9.19921875" bestFit="1" customWidth="1"/>
  </cols>
  <sheetData>
    <row r="1" spans="1:5" x14ac:dyDescent="0.4">
      <c r="A1" t="s">
        <v>0</v>
      </c>
    </row>
    <row r="3" spans="1:5" x14ac:dyDescent="0.4">
      <c r="A3" s="1" t="s">
        <v>187</v>
      </c>
      <c r="B3" s="1" t="s">
        <v>188</v>
      </c>
      <c r="C3" s="1" t="s">
        <v>196</v>
      </c>
      <c r="D3" s="1" t="s">
        <v>200</v>
      </c>
      <c r="E3" s="1" t="s">
        <v>204</v>
      </c>
    </row>
    <row r="4" spans="1:5" x14ac:dyDescent="0.4">
      <c r="A4" s="1" t="s">
        <v>205</v>
      </c>
      <c r="B4" s="1" t="s">
        <v>189</v>
      </c>
      <c r="C4" s="1" t="s">
        <v>197</v>
      </c>
      <c r="D4" s="1" t="s">
        <v>201</v>
      </c>
      <c r="E4" s="1">
        <v>2013</v>
      </c>
    </row>
    <row r="5" spans="1:5" x14ac:dyDescent="0.4">
      <c r="A5" s="1" t="s">
        <v>207</v>
      </c>
      <c r="B5" s="1" t="s">
        <v>190</v>
      </c>
      <c r="C5" s="1" t="s">
        <v>198</v>
      </c>
      <c r="D5" s="1" t="s">
        <v>201</v>
      </c>
      <c r="E5" s="1">
        <v>2012</v>
      </c>
    </row>
    <row r="6" spans="1:5" x14ac:dyDescent="0.4">
      <c r="A6" s="1" t="s">
        <v>206</v>
      </c>
      <c r="B6" s="1" t="s">
        <v>191</v>
      </c>
      <c r="C6" s="1" t="s">
        <v>199</v>
      </c>
      <c r="D6" s="1" t="s">
        <v>201</v>
      </c>
      <c r="E6" s="1">
        <v>2014</v>
      </c>
    </row>
    <row r="7" spans="1:5" x14ac:dyDescent="0.4">
      <c r="A7" s="1" t="s">
        <v>208</v>
      </c>
      <c r="B7" s="1" t="s">
        <v>192</v>
      </c>
      <c r="C7" s="1" t="s">
        <v>197</v>
      </c>
      <c r="D7" s="1" t="s">
        <v>202</v>
      </c>
      <c r="E7" s="1">
        <v>2017</v>
      </c>
    </row>
    <row r="8" spans="1:5" x14ac:dyDescent="0.4">
      <c r="A8" s="1" t="s">
        <v>209</v>
      </c>
      <c r="B8" s="1" t="s">
        <v>193</v>
      </c>
      <c r="C8" s="1" t="s">
        <v>198</v>
      </c>
      <c r="D8" s="1" t="s">
        <v>203</v>
      </c>
      <c r="E8" s="1">
        <v>2020</v>
      </c>
    </row>
    <row r="9" spans="1:5" x14ac:dyDescent="0.4">
      <c r="A9" s="1" t="s">
        <v>210</v>
      </c>
      <c r="B9" s="1" t="s">
        <v>194</v>
      </c>
      <c r="C9" s="1" t="s">
        <v>199</v>
      </c>
      <c r="D9" s="1" t="s">
        <v>202</v>
      </c>
      <c r="E9" s="1">
        <v>2016</v>
      </c>
    </row>
    <row r="10" spans="1:5" x14ac:dyDescent="0.4">
      <c r="A10" s="1" t="s">
        <v>211</v>
      </c>
      <c r="B10" s="1" t="s">
        <v>195</v>
      </c>
      <c r="C10" s="1" t="s">
        <v>197</v>
      </c>
      <c r="D10" s="1" t="s">
        <v>203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I9" sqref="I9"/>
    </sheetView>
  </sheetViews>
  <sheetFormatPr defaultRowHeight="17.399999999999999" x14ac:dyDescent="0.4"/>
  <cols>
    <col min="1" max="1" width="2.69921875" customWidth="1"/>
    <col min="7" max="7" width="11.69921875" bestFit="1" customWidth="1"/>
  </cols>
  <sheetData>
    <row r="2" spans="2:7" ht="19.95" customHeight="1" x14ac:dyDescent="0.4">
      <c r="D2" s="3" t="s">
        <v>71</v>
      </c>
    </row>
    <row r="3" spans="2:7" x14ac:dyDescent="0.4">
      <c r="G3" s="25">
        <v>45853</v>
      </c>
    </row>
    <row r="5" spans="2:7" ht="18" thickBot="1" x14ac:dyDescent="0.45">
      <c r="B5" s="34" t="s">
        <v>72</v>
      </c>
      <c r="C5" s="35" t="s">
        <v>73</v>
      </c>
      <c r="D5" s="35" t="s">
        <v>74</v>
      </c>
      <c r="E5" s="35" t="s">
        <v>75</v>
      </c>
      <c r="F5" s="35" t="s">
        <v>76</v>
      </c>
      <c r="G5" s="35" t="s">
        <v>77</v>
      </c>
    </row>
    <row r="6" spans="2:7" ht="18" thickTop="1" x14ac:dyDescent="0.4">
      <c r="B6" s="29" t="s">
        <v>78</v>
      </c>
      <c r="C6" s="30" t="s">
        <v>79</v>
      </c>
      <c r="D6" s="31">
        <v>2450</v>
      </c>
      <c r="E6" s="31">
        <v>1200</v>
      </c>
      <c r="F6" s="32">
        <v>0.489795918</v>
      </c>
      <c r="G6" s="33">
        <v>-1250</v>
      </c>
    </row>
    <row r="7" spans="2:7" x14ac:dyDescent="0.4">
      <c r="B7" s="26"/>
      <c r="C7" s="4" t="s">
        <v>80</v>
      </c>
      <c r="D7" s="8">
        <v>1500</v>
      </c>
      <c r="E7" s="8">
        <v>2456</v>
      </c>
      <c r="F7" s="27">
        <v>1.6373333329999999</v>
      </c>
      <c r="G7" s="28">
        <v>956</v>
      </c>
    </row>
    <row r="8" spans="2:7" x14ac:dyDescent="0.4">
      <c r="B8" s="26"/>
      <c r="C8" s="4" t="s">
        <v>81</v>
      </c>
      <c r="D8" s="8">
        <v>1200</v>
      </c>
      <c r="E8" s="8">
        <v>1500</v>
      </c>
      <c r="F8" s="27">
        <v>1.25</v>
      </c>
      <c r="G8" s="28">
        <v>300</v>
      </c>
    </row>
    <row r="9" spans="2:7" x14ac:dyDescent="0.4">
      <c r="B9" s="26" t="s">
        <v>82</v>
      </c>
      <c r="C9" s="4" t="s">
        <v>83</v>
      </c>
      <c r="D9" s="8">
        <v>2360</v>
      </c>
      <c r="E9" s="8">
        <v>1230</v>
      </c>
      <c r="F9" s="27">
        <v>0.521186441</v>
      </c>
      <c r="G9" s="28">
        <v>-1130</v>
      </c>
    </row>
    <row r="10" spans="2:7" x14ac:dyDescent="0.4">
      <c r="B10" s="26"/>
      <c r="C10" s="4" t="s">
        <v>84</v>
      </c>
      <c r="D10" s="8">
        <v>2000</v>
      </c>
      <c r="E10" s="8">
        <v>3450</v>
      </c>
      <c r="F10" s="27">
        <v>1.7250000000000001</v>
      </c>
      <c r="G10" s="28">
        <v>1450</v>
      </c>
    </row>
    <row r="11" spans="2:7" x14ac:dyDescent="0.4">
      <c r="B11" s="26"/>
      <c r="C11" s="4" t="s">
        <v>85</v>
      </c>
      <c r="D11" s="8">
        <v>1200</v>
      </c>
      <c r="E11" s="8">
        <v>1230</v>
      </c>
      <c r="F11" s="27">
        <v>1.0249999999999999</v>
      </c>
      <c r="G11" s="28">
        <v>30</v>
      </c>
    </row>
    <row r="12" spans="2:7" x14ac:dyDescent="0.4">
      <c r="B12" s="26" t="s">
        <v>86</v>
      </c>
      <c r="C12" s="4" t="s">
        <v>87</v>
      </c>
      <c r="D12" s="8">
        <v>1000</v>
      </c>
      <c r="E12" s="8">
        <v>1150</v>
      </c>
      <c r="F12" s="27">
        <v>1.1499999999999999</v>
      </c>
      <c r="G12" s="28">
        <v>150</v>
      </c>
    </row>
    <row r="13" spans="2:7" x14ac:dyDescent="0.4">
      <c r="B13" s="26"/>
      <c r="C13" s="4" t="s">
        <v>88</v>
      </c>
      <c r="D13" s="8">
        <v>4500</v>
      </c>
      <c r="E13" s="8">
        <v>3210</v>
      </c>
      <c r="F13" s="27">
        <v>0.71333333300000001</v>
      </c>
      <c r="G13" s="28">
        <v>-1290</v>
      </c>
    </row>
    <row r="14" spans="2:7" x14ac:dyDescent="0.4">
      <c r="B14" s="26"/>
      <c r="C14" s="4" t="s">
        <v>89</v>
      </c>
      <c r="D14" s="8">
        <v>2000</v>
      </c>
      <c r="E14" s="8">
        <v>3350</v>
      </c>
      <c r="F14" s="27">
        <v>1.675</v>
      </c>
      <c r="G14" s="28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R13" sqref="R13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166</v>
      </c>
    </row>
    <row r="4" spans="2:7" x14ac:dyDescent="0.4"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</row>
    <row r="5" spans="2:7" x14ac:dyDescent="0.4">
      <c r="B5" t="s">
        <v>218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">
      <c r="B6" t="s">
        <v>219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">
      <c r="B7" t="s">
        <v>220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">
      <c r="B8" t="s">
        <v>221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">
      <c r="B9" t="s">
        <v>222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">
      <c r="B10" t="s">
        <v>223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">
      <c r="B11" t="s">
        <v>224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abSelected="1" topLeftCell="A19" workbookViewId="0">
      <selection activeCell="F36" sqref="F36"/>
    </sheetView>
  </sheetViews>
  <sheetFormatPr defaultRowHeight="17.399999999999999" x14ac:dyDescent="0.4"/>
  <cols>
    <col min="2" max="2" width="10.69921875" bestFit="1" customWidth="1"/>
    <col min="12" max="13" width="9.09765625" customWidth="1"/>
  </cols>
  <sheetData>
    <row r="1" spans="1:13" x14ac:dyDescent="0.4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4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4">
      <c r="A3" s="4" t="s">
        <v>178</v>
      </c>
      <c r="B3" s="5">
        <v>45478</v>
      </c>
      <c r="C3" s="4">
        <v>15</v>
      </c>
      <c r="D3" s="4" t="str">
        <f>IF(AND(WEEKDAY(B3,1)=1,C3&gt;=20),"할인","")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14" t="s">
        <v>22</v>
      </c>
      <c r="M3" s="14"/>
    </row>
    <row r="4" spans="1:13" x14ac:dyDescent="0.4">
      <c r="A4" s="4" t="s">
        <v>179</v>
      </c>
      <c r="B4" s="5">
        <v>45479</v>
      </c>
      <c r="C4" s="4">
        <v>18</v>
      </c>
      <c r="D4" s="4" t="str">
        <f t="shared" ref="D4:D11" si="0">IF(AND(WEEKDAY(B4,1)=1,C4&gt;=20),"할인","")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229</v>
      </c>
      <c r="M4" s="4" t="s">
        <v>229</v>
      </c>
    </row>
    <row r="5" spans="1:13" x14ac:dyDescent="0.4">
      <c r="A5" s="4" t="s">
        <v>180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230</v>
      </c>
      <c r="M5" s="4" t="s">
        <v>231</v>
      </c>
    </row>
    <row r="6" spans="1:13" x14ac:dyDescent="0.4">
      <c r="A6" s="4" t="s">
        <v>181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4">
      <c r="A7" s="4" t="s">
        <v>182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17" t="s">
        <v>23</v>
      </c>
      <c r="M7" s="18"/>
    </row>
    <row r="8" spans="1:13" x14ac:dyDescent="0.4">
      <c r="A8" s="4" t="s">
        <v>183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15">
        <f>ABS(DSUM(G2:J11,3,L4:L5)-DSUM(G2:J11,3,M4:M5))</f>
        <v>81</v>
      </c>
      <c r="M8" s="16"/>
    </row>
    <row r="9" spans="1:13" x14ac:dyDescent="0.4">
      <c r="A9" s="4" t="s">
        <v>184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4">
      <c r="A10" s="4" t="s">
        <v>185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4">
      <c r="A11" s="4" t="s">
        <v>186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4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4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4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IF(COUNTA(H15:L15)=5,"만점","")</f>
        <v>만점</v>
      </c>
    </row>
    <row r="16" spans="1:13" x14ac:dyDescent="0.4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IF(COUNTA(H16:L16)=5,"만점","")</f>
        <v/>
      </c>
    </row>
    <row r="17" spans="1:13" x14ac:dyDescent="0.4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4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4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4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">
      <c r="A23" s="17" t="s">
        <v>39</v>
      </c>
      <c r="B23" s="19"/>
      <c r="C23" s="19"/>
      <c r="D23" s="18"/>
      <c r="E23" s="36" t="str">
        <f>INDEX(A15:E22,MATCH(MAX(E15:E22),E15:E22,0),1)</f>
        <v>3공장</v>
      </c>
    </row>
    <row r="25" spans="1:13" x14ac:dyDescent="0.4">
      <c r="A25" s="2" t="s">
        <v>55</v>
      </c>
      <c r="B25" s="3" t="s">
        <v>56</v>
      </c>
    </row>
    <row r="26" spans="1:13" x14ac:dyDescent="0.4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4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4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4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4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4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4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4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4">
      <c r="E35" s="6" t="s">
        <v>70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7"/>
  <sheetViews>
    <sheetView workbookViewId="0">
      <selection activeCell="O8" sqref="O8"/>
    </sheetView>
  </sheetViews>
  <sheetFormatPr defaultRowHeight="17.399999999999999" outlineLevelRow="2" x14ac:dyDescent="0.4"/>
  <cols>
    <col min="6" max="7" width="9.09765625" bestFit="1" customWidth="1"/>
    <col min="8" max="8" width="10.59765625" bestFit="1" customWidth="1"/>
  </cols>
  <sheetData>
    <row r="1" spans="1:8" ht="21" x14ac:dyDescent="0.4">
      <c r="A1" s="20" t="s">
        <v>90</v>
      </c>
      <c r="B1" s="20"/>
      <c r="C1" s="20"/>
      <c r="D1" s="20"/>
      <c r="E1" s="20"/>
      <c r="F1" s="20"/>
      <c r="G1" s="20"/>
      <c r="H1" s="20"/>
    </row>
    <row r="3" spans="1:8" x14ac:dyDescent="0.4">
      <c r="A3" s="4" t="s">
        <v>91</v>
      </c>
      <c r="B3" s="4" t="s">
        <v>92</v>
      </c>
      <c r="C3" s="4" t="s">
        <v>93</v>
      </c>
      <c r="D3" s="4" t="s">
        <v>94</v>
      </c>
      <c r="E3" s="4" t="s">
        <v>95</v>
      </c>
      <c r="F3" s="4" t="s">
        <v>96</v>
      </c>
      <c r="G3" s="4" t="s">
        <v>97</v>
      </c>
      <c r="H3" s="4" t="s">
        <v>98</v>
      </c>
    </row>
    <row r="4" spans="1:8" outlineLevel="2" x14ac:dyDescent="0.4">
      <c r="A4" s="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7">
        <v>158400</v>
      </c>
    </row>
    <row r="5" spans="1:8" outlineLevel="2" x14ac:dyDescent="0.4">
      <c r="A5" s="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7">
        <v>116000</v>
      </c>
    </row>
    <row r="6" spans="1:8" outlineLevel="2" x14ac:dyDescent="0.4">
      <c r="A6" s="4" t="s">
        <v>109</v>
      </c>
      <c r="B6" s="4" t="s">
        <v>105</v>
      </c>
      <c r="C6" s="4" t="s">
        <v>101</v>
      </c>
      <c r="D6" s="4">
        <v>28</v>
      </c>
      <c r="E6" s="4">
        <v>2</v>
      </c>
      <c r="F6" s="7">
        <v>77280</v>
      </c>
      <c r="G6" s="7">
        <v>50000</v>
      </c>
      <c r="H6" s="7">
        <v>127280</v>
      </c>
    </row>
    <row r="7" spans="1:8" outlineLevel="1" x14ac:dyDescent="0.4">
      <c r="A7" s="4"/>
      <c r="B7" s="4"/>
      <c r="C7" s="37" t="s">
        <v>225</v>
      </c>
      <c r="D7" s="4"/>
      <c r="E7" s="4"/>
      <c r="F7" s="7">
        <f>SUBTOTAL(1,F4:F6)</f>
        <v>100560</v>
      </c>
      <c r="G7" s="7"/>
      <c r="H7" s="7"/>
    </row>
    <row r="8" spans="1:8" outlineLevel="2" x14ac:dyDescent="0.4">
      <c r="A8" s="4" t="s">
        <v>111</v>
      </c>
      <c r="B8" s="4" t="s">
        <v>108</v>
      </c>
      <c r="C8" s="4" t="s">
        <v>106</v>
      </c>
      <c r="D8" s="4">
        <v>15</v>
      </c>
      <c r="E8" s="4">
        <v>1</v>
      </c>
      <c r="F8" s="7">
        <v>43200</v>
      </c>
      <c r="G8" s="7">
        <v>0</v>
      </c>
      <c r="H8" s="7">
        <v>43200</v>
      </c>
    </row>
    <row r="9" spans="1:8" outlineLevel="2" x14ac:dyDescent="0.4">
      <c r="A9" s="4" t="s">
        <v>113</v>
      </c>
      <c r="B9" s="4" t="s">
        <v>108</v>
      </c>
      <c r="C9" s="4" t="s">
        <v>106</v>
      </c>
      <c r="D9" s="4">
        <v>54</v>
      </c>
      <c r="E9" s="4">
        <v>2</v>
      </c>
      <c r="F9" s="7">
        <v>155520</v>
      </c>
      <c r="G9" s="7">
        <v>50000</v>
      </c>
      <c r="H9" s="7">
        <v>205520</v>
      </c>
    </row>
    <row r="10" spans="1:8" outlineLevel="2" x14ac:dyDescent="0.4">
      <c r="A10" s="4" t="s">
        <v>104</v>
      </c>
      <c r="B10" s="4" t="s">
        <v>105</v>
      </c>
      <c r="C10" s="4" t="s">
        <v>106</v>
      </c>
      <c r="D10" s="4">
        <v>14</v>
      </c>
      <c r="E10" s="4">
        <v>1</v>
      </c>
      <c r="F10" s="7">
        <v>38640</v>
      </c>
      <c r="G10" s="7">
        <v>50000</v>
      </c>
      <c r="H10" s="7">
        <v>88640</v>
      </c>
    </row>
    <row r="11" spans="1:8" outlineLevel="1" x14ac:dyDescent="0.4">
      <c r="A11" s="4"/>
      <c r="B11" s="4"/>
      <c r="C11" s="38" t="s">
        <v>226</v>
      </c>
      <c r="D11" s="4"/>
      <c r="E11" s="4"/>
      <c r="F11" s="7">
        <f>SUBTOTAL(1,F8:F10)</f>
        <v>79120</v>
      </c>
      <c r="G11" s="7"/>
      <c r="H11" s="7"/>
    </row>
    <row r="12" spans="1:8" outlineLevel="2" x14ac:dyDescent="0.4">
      <c r="A12" s="4" t="s">
        <v>107</v>
      </c>
      <c r="B12" s="4" t="s">
        <v>108</v>
      </c>
      <c r="C12" s="4" t="s">
        <v>103</v>
      </c>
      <c r="D12" s="4">
        <v>30</v>
      </c>
      <c r="E12" s="4">
        <v>1</v>
      </c>
      <c r="F12" s="7">
        <v>86400</v>
      </c>
      <c r="G12" s="7">
        <v>0</v>
      </c>
      <c r="H12" s="7">
        <v>86400</v>
      </c>
    </row>
    <row r="13" spans="1:8" outlineLevel="2" x14ac:dyDescent="0.4">
      <c r="A13" s="4" t="s">
        <v>102</v>
      </c>
      <c r="B13" s="4" t="s">
        <v>100</v>
      </c>
      <c r="C13" s="4" t="s">
        <v>103</v>
      </c>
      <c r="D13" s="4">
        <v>30</v>
      </c>
      <c r="E13" s="4">
        <v>4</v>
      </c>
      <c r="F13" s="7">
        <v>79200</v>
      </c>
      <c r="G13" s="7">
        <v>20000</v>
      </c>
      <c r="H13" s="7">
        <v>99200</v>
      </c>
    </row>
    <row r="14" spans="1:8" outlineLevel="2" x14ac:dyDescent="0.4">
      <c r="A14" s="4" t="s">
        <v>112</v>
      </c>
      <c r="B14" s="4" t="s">
        <v>100</v>
      </c>
      <c r="C14" s="4" t="s">
        <v>103</v>
      </c>
      <c r="D14" s="4">
        <v>23</v>
      </c>
      <c r="E14" s="4">
        <v>3</v>
      </c>
      <c r="F14" s="7">
        <v>60720</v>
      </c>
      <c r="G14" s="7">
        <v>20000</v>
      </c>
      <c r="H14" s="7">
        <v>80720</v>
      </c>
    </row>
    <row r="15" spans="1:8" outlineLevel="2" x14ac:dyDescent="0.4">
      <c r="A15" s="15" t="s">
        <v>115</v>
      </c>
      <c r="B15" s="21"/>
      <c r="C15" s="16"/>
      <c r="D15" s="4">
        <f>SUM(D4:D14)</f>
        <v>279</v>
      </c>
      <c r="E15" s="4">
        <f t="shared" ref="E15:H15" si="0">SUM(E4:E14)</f>
        <v>24</v>
      </c>
      <c r="F15" s="8">
        <f t="shared" si="0"/>
        <v>945040</v>
      </c>
      <c r="G15" s="8">
        <f t="shared" si="0"/>
        <v>240000</v>
      </c>
      <c r="H15" s="8">
        <f t="shared" si="0"/>
        <v>1005360</v>
      </c>
    </row>
    <row r="16" spans="1:8" outlineLevel="1" x14ac:dyDescent="0.4">
      <c r="A16" s="39"/>
      <c r="B16" s="39"/>
      <c r="C16" s="41" t="s">
        <v>227</v>
      </c>
      <c r="D16" s="39"/>
      <c r="E16" s="39"/>
      <c r="F16" s="40">
        <f>SUBTOTAL(1,F12:F15)</f>
        <v>292840</v>
      </c>
      <c r="G16" s="40"/>
      <c r="H16" s="40"/>
    </row>
    <row r="17" spans="1:8" x14ac:dyDescent="0.4">
      <c r="A17" s="39"/>
      <c r="B17" s="39"/>
      <c r="C17" s="41" t="s">
        <v>228</v>
      </c>
      <c r="D17" s="39"/>
      <c r="E17" s="39"/>
      <c r="F17" s="40">
        <f>SUBTOTAL(1,F4:F15)</f>
        <v>171040</v>
      </c>
      <c r="G17" s="40"/>
      <c r="H17" s="40"/>
    </row>
  </sheetData>
  <sortState xmlns:xlrd2="http://schemas.microsoft.com/office/spreadsheetml/2017/richdata2" ref="A4:H17">
    <sortCondition ref="C4:C14"/>
    <sortCondition ref="B4:B14"/>
  </sortState>
  <mergeCells count="2">
    <mergeCell ref="A1:H1"/>
    <mergeCell ref="A15:C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P12" sqref="P12"/>
    </sheetView>
  </sheetViews>
  <sheetFormatPr defaultRowHeight="17.399999999999999" x14ac:dyDescent="0.4"/>
  <cols>
    <col min="2" max="6" width="9" customWidth="1"/>
    <col min="7" max="7" width="5.59765625" customWidth="1"/>
    <col min="9" max="13" width="9" customWidth="1"/>
  </cols>
  <sheetData>
    <row r="1" spans="1:13" x14ac:dyDescent="0.4">
      <c r="A1" s="22" t="s">
        <v>116</v>
      </c>
      <c r="B1" s="22"/>
      <c r="C1" s="22"/>
      <c r="D1" s="22"/>
      <c r="E1" s="22"/>
      <c r="F1" s="22"/>
      <c r="H1" s="22" t="s">
        <v>117</v>
      </c>
      <c r="I1" s="22"/>
      <c r="J1" s="22"/>
      <c r="K1" s="22"/>
      <c r="L1" s="22"/>
      <c r="M1" s="22"/>
    </row>
    <row r="2" spans="1:13" x14ac:dyDescent="0.4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4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3"/>
      <c r="F12" s="24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3"/>
      <c r="M12" s="24"/>
    </row>
    <row r="14" spans="1:13" x14ac:dyDescent="0.4">
      <c r="A14" s="22" t="s">
        <v>133</v>
      </c>
      <c r="B14" s="22"/>
      <c r="C14" s="22"/>
    </row>
    <row r="15" spans="1:13" x14ac:dyDescent="0.4">
      <c r="A15" s="4" t="s">
        <v>118</v>
      </c>
      <c r="B15" s="4" t="s">
        <v>134</v>
      </c>
      <c r="C15" s="4" t="s">
        <v>135</v>
      </c>
    </row>
    <row r="16" spans="1:13" x14ac:dyDescent="0.4">
      <c r="A16" s="4" t="s">
        <v>126</v>
      </c>
      <c r="B16" s="4">
        <v>65</v>
      </c>
      <c r="C16" s="4">
        <v>77</v>
      </c>
    </row>
    <row r="17" spans="1:3" x14ac:dyDescent="0.4">
      <c r="A17" s="4" t="s">
        <v>125</v>
      </c>
      <c r="B17" s="4">
        <v>67</v>
      </c>
      <c r="C17" s="4">
        <v>88</v>
      </c>
    </row>
    <row r="18" spans="1:3" x14ac:dyDescent="0.4">
      <c r="A18" s="4" t="s">
        <v>129</v>
      </c>
      <c r="B18" s="4">
        <v>88</v>
      </c>
      <c r="C18" s="4">
        <v>65</v>
      </c>
    </row>
    <row r="19" spans="1:3" x14ac:dyDescent="0.4">
      <c r="A19" s="4" t="s">
        <v>131</v>
      </c>
      <c r="B19" s="4">
        <v>46</v>
      </c>
      <c r="C19" s="4">
        <v>88</v>
      </c>
    </row>
    <row r="20" spans="1:3" x14ac:dyDescent="0.4">
      <c r="A20" s="4" t="s">
        <v>132</v>
      </c>
      <c r="B20" s="4">
        <v>84</v>
      </c>
      <c r="C20" s="4">
        <v>88</v>
      </c>
    </row>
    <row r="21" spans="1:3" x14ac:dyDescent="0.4">
      <c r="A21" s="4" t="s">
        <v>128</v>
      </c>
      <c r="B21" s="4">
        <v>88</v>
      </c>
      <c r="C21" s="4">
        <v>77</v>
      </c>
    </row>
  </sheetData>
  <dataConsolidate function="min" leftLabels="1" topLabels="1">
    <dataRefs count="2">
      <dataRef ref="A2:F11" sheet="분석작업-2"/>
      <dataRef ref="H2:M11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H9" sqref="H9"/>
    </sheetView>
  </sheetViews>
  <sheetFormatPr defaultRowHeight="17.399999999999999" x14ac:dyDescent="0.4"/>
  <cols>
    <col min="1" max="1" width="12.296875" bestFit="1" customWidth="1"/>
    <col min="4" max="5" width="8.69921875" customWidth="1"/>
    <col min="6" max="6" width="8.796875" bestFit="1" customWidth="1"/>
    <col min="7" max="7" width="9.19921875" bestFit="1" customWidth="1"/>
  </cols>
  <sheetData>
    <row r="1" spans="1:7" ht="21" x14ac:dyDescent="0.4">
      <c r="A1" s="20" t="s">
        <v>136</v>
      </c>
      <c r="B1" s="20"/>
      <c r="C1" s="20"/>
      <c r="D1" s="20"/>
      <c r="E1" s="20"/>
      <c r="F1" s="20"/>
      <c r="G1" s="20"/>
    </row>
    <row r="3" spans="1:7" x14ac:dyDescent="0.4">
      <c r="A3" s="42" t="s">
        <v>1</v>
      </c>
      <c r="B3" s="42" t="s">
        <v>137</v>
      </c>
      <c r="C3" s="42" t="s">
        <v>138</v>
      </c>
      <c r="D3" s="42" t="s">
        <v>139</v>
      </c>
      <c r="E3" s="42" t="s">
        <v>2</v>
      </c>
      <c r="F3" s="42" t="s">
        <v>140</v>
      </c>
      <c r="G3" s="42" t="s">
        <v>141</v>
      </c>
    </row>
    <row r="4" spans="1:7" x14ac:dyDescent="0.4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">
      <c r="A10" s="15" t="s">
        <v>158</v>
      </c>
      <c r="B10" s="21"/>
      <c r="C10" s="16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topLeftCell="A6" workbookViewId="0">
      <selection activeCell="J13" sqref="J13"/>
    </sheetView>
  </sheetViews>
  <sheetFormatPr defaultRowHeight="17.399999999999999" x14ac:dyDescent="0.4"/>
  <sheetData>
    <row r="1" spans="1:6" ht="21" x14ac:dyDescent="0.4">
      <c r="A1" s="20" t="s">
        <v>159</v>
      </c>
      <c r="B1" s="20"/>
      <c r="C1" s="20"/>
      <c r="D1" s="20"/>
      <c r="E1" s="20"/>
      <c r="F1" s="20"/>
    </row>
    <row r="2" spans="1:6" x14ac:dyDescent="0.4">
      <c r="F2" s="10" t="s">
        <v>160</v>
      </c>
    </row>
    <row r="3" spans="1:6" x14ac:dyDescent="0.4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4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2025-12-07T12:38:59Z</dcterms:modified>
</cp:coreProperties>
</file>