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 codeName="{4D1C537B-E38A-612A-F078-A93A15B4B7F4}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안인남\Desktop\"/>
    </mc:Choice>
  </mc:AlternateContent>
  <xr:revisionPtr revIDLastSave="0" documentId="8_{74CB56D5-B5C6-432A-BBA3-EFA9B91464C4}" xr6:coauthVersionLast="47" xr6:coauthVersionMax="47" xr10:uidLastSave="{00000000-0000-0000-0000-000000000000}"/>
  <bookViews>
    <workbookView xWindow="-108" yWindow="-108" windowWidth="23256" windowHeight="12456" activeTab="7" xr2:uid="{1EA7D4BC-0E71-467A-81F4-8371BAA0CFDB}"/>
  </bookViews>
  <sheets>
    <sheet name="기본작업-1" sheetId="9" r:id="rId1"/>
    <sheet name="기본작업-2" sheetId="2" r:id="rId2"/>
    <sheet name="기본작업-3" sheetId="3" r:id="rId3"/>
    <sheet name="계산작업" sheetId="4" r:id="rId4"/>
    <sheet name="분석작업-1" sheetId="5" r:id="rId5"/>
    <sheet name="분석작업-2" sheetId="6" r:id="rId6"/>
    <sheet name="매크로작업" sheetId="7" r:id="rId7"/>
    <sheet name="차트작업" sheetId="8" r:id="rId8"/>
  </sheets>
  <definedNames>
    <definedName name="_xlnm._FilterDatabase" localSheetId="2" hidden="1">'기본작업-3'!$A$3:$H$12</definedName>
    <definedName name="_xlnm.Criteria" localSheetId="2">'기본작업-3'!$A$15:$B$16</definedName>
    <definedName name="_xlnm.Extract" localSheetId="2">'기본작업-3'!$A$19:$H$19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3" i="5" l="1"/>
  <c r="D28" i="4"/>
  <c r="D29" i="4"/>
  <c r="D30" i="4"/>
  <c r="D31" i="4"/>
  <c r="D32" i="4"/>
  <c r="D33" i="4"/>
  <c r="D34" i="4"/>
  <c r="D27" i="4"/>
  <c r="J23" i="4"/>
  <c r="E23" i="4"/>
  <c r="I4" i="4"/>
  <c r="I5" i="4"/>
  <c r="I6" i="4"/>
  <c r="I7" i="4"/>
  <c r="I8" i="4"/>
  <c r="I9" i="4"/>
  <c r="I10" i="4"/>
  <c r="I11" i="4"/>
  <c r="I12" i="4"/>
  <c r="I3" i="4"/>
  <c r="E4" i="4"/>
  <c r="E5" i="4"/>
  <c r="E6" i="4"/>
  <c r="E7" i="4"/>
  <c r="E8" i="4"/>
  <c r="E9" i="4"/>
  <c r="E10" i="4"/>
  <c r="E11" i="4"/>
  <c r="E12" i="4"/>
  <c r="E3" i="4"/>
  <c r="G5" i="7"/>
  <c r="G6" i="7"/>
  <c r="G7" i="7"/>
  <c r="G8" i="7"/>
  <c r="G9" i="7"/>
  <c r="G10" i="7"/>
  <c r="G11" i="7"/>
  <c r="G12" i="7"/>
  <c r="G13" i="7"/>
  <c r="G14" i="7"/>
  <c r="G4" i="7"/>
  <c r="B16" i="3"/>
  <c r="E22" i="4"/>
  <c r="E21" i="4"/>
  <c r="E20" i="4"/>
  <c r="E19" i="4"/>
  <c r="E18" i="4"/>
  <c r="E17" i="4"/>
  <c r="E16" i="4"/>
  <c r="C5" i="5"/>
  <c r="H5" i="3"/>
  <c r="H6" i="3"/>
  <c r="H7" i="3"/>
  <c r="H8" i="3"/>
  <c r="H9" i="3"/>
  <c r="H10" i="3"/>
  <c r="H11" i="3"/>
  <c r="H12" i="3"/>
  <c r="H4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안인남</author>
  </authors>
  <commentList>
    <comment ref="E3" authorId="0" shapeId="0" xr:uid="{4B73E2A9-4A6E-45DD-828D-36204807183A}">
      <text>
        <r>
          <rPr>
            <b/>
            <sz val="9"/>
            <color indexed="81"/>
            <rFont val="Tahoma"/>
            <family val="2"/>
          </rPr>
          <t>2024</t>
        </r>
        <r>
          <rPr>
            <b/>
            <sz val="9"/>
            <color indexed="81"/>
            <rFont val="돋움"/>
            <family val="3"/>
            <charset val="129"/>
          </rPr>
          <t>년부터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누적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<sst xmlns="http://schemas.openxmlformats.org/spreadsheetml/2006/main" count="313" uniqueCount="234">
  <si>
    <t>이름</t>
  </si>
  <si>
    <t>주요 스키장안내</t>
    <phoneticPr fontId="1" type="noConversion"/>
  </si>
  <si>
    <t>[표1]</t>
  </si>
  <si>
    <t>출석현황</t>
  </si>
  <si>
    <t>1주차</t>
  </si>
  <si>
    <t>2주차</t>
  </si>
  <si>
    <t>3주차</t>
  </si>
  <si>
    <t>출석</t>
  </si>
  <si>
    <t>백성수</t>
  </si>
  <si>
    <t>O</t>
  </si>
  <si>
    <t>박윤지</t>
  </si>
  <si>
    <t>이주호</t>
  </si>
  <si>
    <t>윤솔아</t>
  </si>
  <si>
    <t>김주혁</t>
  </si>
  <si>
    <t>이하늘</t>
  </si>
  <si>
    <t>박선아</t>
  </si>
  <si>
    <t>조윤준</t>
  </si>
  <si>
    <t>박종연</t>
  </si>
  <si>
    <t>임원희</t>
  </si>
  <si>
    <t>[표2]</t>
  </si>
  <si>
    <t>국가별 정보</t>
  </si>
  <si>
    <t>국가</t>
  </si>
  <si>
    <t>수도</t>
  </si>
  <si>
    <t>지역</t>
  </si>
  <si>
    <t>Korea</t>
  </si>
  <si>
    <t>Seoul</t>
  </si>
  <si>
    <t>Greece</t>
  </si>
  <si>
    <t>Athens</t>
  </si>
  <si>
    <t>Ghana</t>
  </si>
  <si>
    <t>Accra</t>
  </si>
  <si>
    <t>Japan</t>
  </si>
  <si>
    <t>Tokyo</t>
  </si>
  <si>
    <t>France</t>
  </si>
  <si>
    <t>Paris</t>
  </si>
  <si>
    <t>Brazil</t>
  </si>
  <si>
    <t>Brasilia</t>
  </si>
  <si>
    <t>Chile</t>
  </si>
  <si>
    <t>Santiago</t>
  </si>
  <si>
    <t>Russia</t>
  </si>
  <si>
    <t>Moskva</t>
  </si>
  <si>
    <t>Taiwan</t>
  </si>
  <si>
    <t>Taipei</t>
  </si>
  <si>
    <t>Egypt</t>
  </si>
  <si>
    <t>Cairo</t>
  </si>
  <si>
    <t>[표3]</t>
  </si>
  <si>
    <t>[표4]</t>
  </si>
  <si>
    <t>포인트적립 현황</t>
  </si>
  <si>
    <t>가입년도</t>
  </si>
  <si>
    <t>구매횟수</t>
  </si>
  <si>
    <t>적립포인트</t>
  </si>
  <si>
    <t>고객코드</t>
  </si>
  <si>
    <t>2018년</t>
  </si>
  <si>
    <t xml:space="preserve"> HSP-001 </t>
  </si>
  <si>
    <t>2016년</t>
  </si>
  <si>
    <t xml:space="preserve"> HSP-002 </t>
  </si>
  <si>
    <t>2019년</t>
  </si>
  <si>
    <t xml:space="preserve"> HSP-003 </t>
  </si>
  <si>
    <t>2015년</t>
  </si>
  <si>
    <t xml:space="preserve"> HSP-004 </t>
  </si>
  <si>
    <t>2017년</t>
  </si>
  <si>
    <t xml:space="preserve"> HSP-005 </t>
  </si>
  <si>
    <t xml:space="preserve"> HSP-006 </t>
  </si>
  <si>
    <t xml:space="preserve"> HSP-007 </t>
  </si>
  <si>
    <t>적립포인트가 가장 많은 고객</t>
  </si>
  <si>
    <t>[표5]</t>
  </si>
  <si>
    <t>시험접수현황</t>
  </si>
  <si>
    <t>시험일자</t>
  </si>
  <si>
    <t>접수번호</t>
  </si>
  <si>
    <t>시험요일</t>
  </si>
  <si>
    <t>제주</t>
  </si>
  <si>
    <t>강릉</t>
  </si>
  <si>
    <t>부산</t>
  </si>
  <si>
    <t>목포</t>
  </si>
  <si>
    <t>청주</t>
  </si>
  <si>
    <t>상주</t>
  </si>
  <si>
    <t>창원</t>
  </si>
  <si>
    <t>무주</t>
  </si>
  <si>
    <t>김치 냉장고 생산 현황</t>
    <phoneticPr fontId="1" type="noConversion"/>
  </si>
  <si>
    <t>상품명</t>
  </si>
  <si>
    <t>생산량</t>
  </si>
  <si>
    <t>불량률</t>
  </si>
  <si>
    <t>재고량</t>
  </si>
  <si>
    <t>총보유량</t>
  </si>
  <si>
    <t>생산단가</t>
  </si>
  <si>
    <t>DD-1204D</t>
  </si>
  <si>
    <t>DD-1234D</t>
  </si>
  <si>
    <t>DD-1204AD</t>
  </si>
  <si>
    <t>DD-1515D</t>
  </si>
  <si>
    <t>DD-955D</t>
  </si>
  <si>
    <t>DD-1101</t>
  </si>
  <si>
    <t>DD-1121D</t>
  </si>
  <si>
    <t>DD-2001</t>
  </si>
  <si>
    <t>DD-3000D</t>
  </si>
  <si>
    <t xml:space="preserve">합계 </t>
  </si>
  <si>
    <t>아르바이트 비용 지급 현황</t>
    <phoneticPr fontId="1" type="noConversion"/>
  </si>
  <si>
    <t>성명</t>
  </si>
  <si>
    <t>성별</t>
  </si>
  <si>
    <t>출근시간</t>
  </si>
  <si>
    <t>퇴근시간</t>
  </si>
  <si>
    <t>근무시간</t>
  </si>
  <si>
    <t>시급</t>
  </si>
  <si>
    <t>일수</t>
  </si>
  <si>
    <t>지급액</t>
  </si>
  <si>
    <t>강미정</t>
  </si>
  <si>
    <t>여</t>
  </si>
  <si>
    <t>박원석</t>
  </si>
  <si>
    <t>남</t>
  </si>
  <si>
    <t>홍정화</t>
  </si>
  <si>
    <t>김지선</t>
  </si>
  <si>
    <t>지승훈</t>
  </si>
  <si>
    <t>최명성</t>
  </si>
  <si>
    <t>한승연</t>
  </si>
  <si>
    <t>이준봉</t>
  </si>
  <si>
    <t>심수영</t>
  </si>
  <si>
    <t>1학기 성적표</t>
    <phoneticPr fontId="1" type="noConversion"/>
  </si>
  <si>
    <t>출석점수</t>
  </si>
  <si>
    <t>중간점수</t>
  </si>
  <si>
    <t>기말점수</t>
  </si>
  <si>
    <t>가중평균</t>
  </si>
  <si>
    <t>항목별 반영비율</t>
    <phoneticPr fontId="1" type="noConversion"/>
  </si>
  <si>
    <t>기준</t>
  </si>
  <si>
    <t>중간</t>
  </si>
  <si>
    <t>기말</t>
  </si>
  <si>
    <t>비율</t>
  </si>
  <si>
    <t>출석비율</t>
    <phoneticPr fontId="1" type="noConversion"/>
  </si>
  <si>
    <t>중간비율</t>
    <phoneticPr fontId="1" type="noConversion"/>
  </si>
  <si>
    <t>[표1] 전반기 가전제품 판매현황</t>
    <phoneticPr fontId="1" type="noConversion"/>
  </si>
  <si>
    <t>[표2] 하반기 가전제품 판매현황</t>
    <phoneticPr fontId="1" type="noConversion"/>
  </si>
  <si>
    <t>[표3] 전/하반기 가전제품 판매현황</t>
    <phoneticPr fontId="1" type="noConversion"/>
  </si>
  <si>
    <t>매장</t>
  </si>
  <si>
    <t>냉장고</t>
  </si>
  <si>
    <t>청소기</t>
  </si>
  <si>
    <t>신도림 프라자</t>
  </si>
  <si>
    <t>하이 신촌</t>
  </si>
  <si>
    <t>명동 프라자</t>
  </si>
  <si>
    <t>AS 신천</t>
  </si>
  <si>
    <t>AS 신도림</t>
  </si>
  <si>
    <t>하이 망원</t>
  </si>
  <si>
    <t>세탁기</t>
    <phoneticPr fontId="1" type="noConversion"/>
  </si>
  <si>
    <t>상공상사의 건물관리대장</t>
    <phoneticPr fontId="1" type="noConversion"/>
  </si>
  <si>
    <t>(단위 : 천원)</t>
    <phoneticPr fontId="1" type="noConversion"/>
  </si>
  <si>
    <t>번호</t>
  </si>
  <si>
    <t>건물명</t>
  </si>
  <si>
    <t>보증금</t>
  </si>
  <si>
    <t>임차료</t>
  </si>
  <si>
    <t>관리비</t>
  </si>
  <si>
    <t>합계</t>
  </si>
  <si>
    <t>삼화301호</t>
  </si>
  <si>
    <t>삼화302호</t>
  </si>
  <si>
    <t>유봉301호</t>
  </si>
  <si>
    <t>미현203호</t>
  </si>
  <si>
    <t>대아201호</t>
  </si>
  <si>
    <t>국제405호</t>
  </si>
  <si>
    <t>유림402호</t>
  </si>
  <si>
    <t>유림401호</t>
  </si>
  <si>
    <t>대아209호</t>
  </si>
  <si>
    <t>관세 202호</t>
  </si>
  <si>
    <t>사원별 판매 현황</t>
    <phoneticPr fontId="1" type="noConversion"/>
  </si>
  <si>
    <t>인천영업소 사원별 3/4분기 판매현황</t>
    <phoneticPr fontId="1" type="noConversion"/>
  </si>
  <si>
    <t>영업소</t>
  </si>
  <si>
    <t>1월</t>
  </si>
  <si>
    <t>2월</t>
  </si>
  <si>
    <t>3월</t>
  </si>
  <si>
    <t>4월</t>
  </si>
  <si>
    <t>5월</t>
  </si>
  <si>
    <t>6월</t>
  </si>
  <si>
    <t>7월</t>
  </si>
  <si>
    <t>8월</t>
  </si>
  <si>
    <t>9월</t>
  </si>
  <si>
    <t>10월</t>
  </si>
  <si>
    <t>11월</t>
  </si>
  <si>
    <t>12월</t>
  </si>
  <si>
    <t>박성호</t>
  </si>
  <si>
    <t>경기</t>
  </si>
  <si>
    <t>김현승</t>
  </si>
  <si>
    <t>대구</t>
  </si>
  <si>
    <t>손정호</t>
  </si>
  <si>
    <t>인천</t>
  </si>
  <si>
    <t>강만식</t>
  </si>
  <si>
    <t>최기정</t>
  </si>
  <si>
    <t>하경희</t>
  </si>
  <si>
    <t>임정희</t>
  </si>
  <si>
    <t>안진국</t>
  </si>
  <si>
    <t>승진시험 결과</t>
    <phoneticPr fontId="1" type="noConversion"/>
  </si>
  <si>
    <t>부서명</t>
    <phoneticPr fontId="1" type="noConversion"/>
  </si>
  <si>
    <t>근태</t>
    <phoneticPr fontId="1" type="noConversion"/>
  </si>
  <si>
    <t>시험</t>
    <phoneticPr fontId="1" type="noConversion"/>
  </si>
  <si>
    <t>최영진</t>
    <phoneticPr fontId="1" type="noConversion"/>
  </si>
  <si>
    <t>유재석</t>
    <phoneticPr fontId="1" type="noConversion"/>
  </si>
  <si>
    <t>강연성</t>
    <phoneticPr fontId="1" type="noConversion"/>
  </si>
  <si>
    <t>박하나</t>
    <phoneticPr fontId="1" type="noConversion"/>
  </si>
  <si>
    <t>김경일</t>
    <phoneticPr fontId="1" type="noConversion"/>
  </si>
  <si>
    <t>김진희</t>
    <phoneticPr fontId="1" type="noConversion"/>
  </si>
  <si>
    <t>임성식</t>
    <phoneticPr fontId="1" type="noConversion"/>
  </si>
  <si>
    <t>기획</t>
    <phoneticPr fontId="1" type="noConversion"/>
  </si>
  <si>
    <t>마케팅</t>
    <phoneticPr fontId="1" type="noConversion"/>
  </si>
  <si>
    <t>영업</t>
    <phoneticPr fontId="1" type="noConversion"/>
  </si>
  <si>
    <t>이름</t>
    <phoneticPr fontId="1" type="noConversion"/>
  </si>
  <si>
    <t>승진율</t>
    <phoneticPr fontId="1" type="noConversion"/>
  </si>
  <si>
    <t>총점</t>
    <phoneticPr fontId="1" type="noConversion"/>
  </si>
  <si>
    <t>성별</t>
    <phoneticPr fontId="1" type="noConversion"/>
  </si>
  <si>
    <t>여</t>
    <phoneticPr fontId="1" type="noConversion"/>
  </si>
  <si>
    <t>지급금액</t>
    <phoneticPr fontId="1" type="noConversion"/>
  </si>
  <si>
    <t>위치</t>
    <phoneticPr fontId="1" type="noConversion"/>
  </si>
  <si>
    <t>예약전화</t>
    <phoneticPr fontId="1" type="noConversion"/>
  </si>
  <si>
    <t>개장일자</t>
    <phoneticPr fontId="1" type="noConversion"/>
  </si>
  <si>
    <t>폐장일자</t>
    <phoneticPr fontId="1" type="noConversion"/>
  </si>
  <si>
    <t>SKY 리조트</t>
    <phoneticPr fontId="1" type="noConversion"/>
  </si>
  <si>
    <t>Star 리조트</t>
    <phoneticPr fontId="1" type="noConversion"/>
  </si>
  <si>
    <t>Jisan 리조트</t>
    <phoneticPr fontId="1" type="noConversion"/>
  </si>
  <si>
    <t>Viva 리조트</t>
    <phoneticPr fontId="1" type="noConversion"/>
  </si>
  <si>
    <t>Alps 리조트</t>
    <phoneticPr fontId="1" type="noConversion"/>
  </si>
  <si>
    <t>Bears 리조트</t>
    <phoneticPr fontId="1" type="noConversion"/>
  </si>
  <si>
    <t>강원도 고성</t>
    <phoneticPr fontId="1" type="noConversion"/>
  </si>
  <si>
    <t>강원도 평창</t>
    <phoneticPr fontId="1" type="noConversion"/>
  </si>
  <si>
    <t>전북 무주</t>
    <phoneticPr fontId="1" type="noConversion"/>
  </si>
  <si>
    <t>강원도 홍천</t>
    <phoneticPr fontId="1" type="noConversion"/>
  </si>
  <si>
    <t>강원도 횡성</t>
    <phoneticPr fontId="1" type="noConversion"/>
  </si>
  <si>
    <t>경기도 남양주</t>
    <phoneticPr fontId="1" type="noConversion"/>
  </si>
  <si>
    <t>033)777-5555</t>
    <phoneticPr fontId="1" type="noConversion"/>
  </si>
  <si>
    <t>033)543-4567</t>
    <phoneticPr fontId="1" type="noConversion"/>
  </si>
  <si>
    <t>063)345-6262</t>
    <phoneticPr fontId="1" type="noConversion"/>
  </si>
  <si>
    <t>033)332-6000</t>
    <phoneticPr fontId="1" type="noConversion"/>
  </si>
  <si>
    <t>033)535-6222</t>
    <phoneticPr fontId="1" type="noConversion"/>
  </si>
  <si>
    <t>031)255-5511</t>
    <phoneticPr fontId="1" type="noConversion"/>
  </si>
  <si>
    <t>11월 17일</t>
    <phoneticPr fontId="1" type="noConversion"/>
  </si>
  <si>
    <t>11월 24일</t>
    <phoneticPr fontId="1" type="noConversion"/>
  </si>
  <si>
    <t>12월 15일</t>
    <phoneticPr fontId="1" type="noConversion"/>
  </si>
  <si>
    <t>12월 8일</t>
    <phoneticPr fontId="1" type="noConversion"/>
  </si>
  <si>
    <t>2월 28일</t>
    <phoneticPr fontId="1" type="noConversion"/>
  </si>
  <si>
    <t>2월 25일</t>
    <phoneticPr fontId="1" type="noConversion"/>
  </si>
  <si>
    <t>3월 2일</t>
    <phoneticPr fontId="1" type="noConversion"/>
  </si>
  <si>
    <t>하이*</t>
    <phoneticPr fontId="1" type="noConversion"/>
  </si>
  <si>
    <t>*프라자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</si>
</sst>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0.0%"/>
    <numFmt numFmtId="177" formatCode="0&quot;시&quot;&quot;간&quot;"/>
    <numFmt numFmtId="179" formatCode="yy\/mm\/dd"/>
    <numFmt numFmtId="181" formatCode="&quot;₩&quot;#,##0_);[Red]\(&quot;₩&quot;#,##0\)"/>
  </numFmts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i/>
      <u/>
      <sz val="18"/>
      <color theme="1"/>
      <name val="궁서"/>
      <family val="1"/>
      <charset val="129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centerContinuous" vertical="center"/>
    </xf>
    <xf numFmtId="179" fontId="0" fillId="0" borderId="0" xfId="0" applyNumberFormat="1">
      <alignment vertical="center"/>
    </xf>
    <xf numFmtId="0" fontId="6" fillId="3" borderId="1" xfId="2" applyBorder="1" applyAlignment="1">
      <alignment horizontal="distributed" vertical="center"/>
    </xf>
    <xf numFmtId="0" fontId="0" fillId="0" borderId="1" xfId="0" applyBorder="1">
      <alignment vertical="center"/>
    </xf>
    <xf numFmtId="41" fontId="0" fillId="0" borderId="1" xfId="1" applyFont="1" applyBorder="1">
      <alignment vertical="center"/>
    </xf>
    <xf numFmtId="176" fontId="0" fillId="0" borderId="1" xfId="0" applyNumberFormat="1" applyBorder="1" applyAlignment="1">
      <alignment horizontal="center" vertical="center"/>
    </xf>
    <xf numFmtId="0" fontId="0" fillId="0" borderId="7" xfId="0" applyBorder="1">
      <alignment vertical="center"/>
    </xf>
    <xf numFmtId="41" fontId="0" fillId="0" borderId="7" xfId="1" applyFont="1" applyBorder="1">
      <alignment vertical="center"/>
    </xf>
    <xf numFmtId="176" fontId="0" fillId="0" borderId="7" xfId="0" applyNumberFormat="1" applyBorder="1" applyAlignment="1">
      <alignment horizontal="center" vertical="center"/>
    </xf>
    <xf numFmtId="0" fontId="6" fillId="3" borderId="6" xfId="2" applyBorder="1" applyAlignment="1">
      <alignment horizontal="distributed" vertical="center"/>
    </xf>
    <xf numFmtId="181" fontId="0" fillId="0" borderId="1" xfId="1" applyNumberFormat="1" applyFont="1" applyBorder="1">
      <alignment vertical="center"/>
    </xf>
  </cellXfs>
  <cellStyles count="3">
    <cellStyle name="강조색1" xfId="2" builtinId="29"/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차트작업!$B$3</c:f>
              <c:strCache>
                <c:ptCount val="1"/>
                <c:pt idx="0">
                  <c:v>성명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차트작업!$J$3:$L$11</c:f>
              <c:multiLvlStrCache>
                <c:ptCount val="9"/>
                <c:lvl>
                  <c:pt idx="0">
                    <c:v>9월</c:v>
                  </c:pt>
                  <c:pt idx="1">
                    <c:v>190</c:v>
                  </c:pt>
                  <c:pt idx="2">
                    <c:v>270</c:v>
                  </c:pt>
                  <c:pt idx="3">
                    <c:v>180</c:v>
                  </c:pt>
                  <c:pt idx="4">
                    <c:v>220</c:v>
                  </c:pt>
                  <c:pt idx="5">
                    <c:v>200</c:v>
                  </c:pt>
                  <c:pt idx="6">
                    <c:v>180</c:v>
                  </c:pt>
                  <c:pt idx="7">
                    <c:v>260</c:v>
                  </c:pt>
                  <c:pt idx="8">
                    <c:v>240</c:v>
                  </c:pt>
                </c:lvl>
                <c:lvl>
                  <c:pt idx="0">
                    <c:v>8월</c:v>
                  </c:pt>
                  <c:pt idx="1">
                    <c:v>200</c:v>
                  </c:pt>
                  <c:pt idx="2">
                    <c:v>250</c:v>
                  </c:pt>
                  <c:pt idx="3">
                    <c:v>230</c:v>
                  </c:pt>
                  <c:pt idx="4">
                    <c:v>210</c:v>
                  </c:pt>
                  <c:pt idx="5">
                    <c:v>250</c:v>
                  </c:pt>
                  <c:pt idx="6">
                    <c:v>240</c:v>
                  </c:pt>
                  <c:pt idx="7">
                    <c:v>180</c:v>
                  </c:pt>
                  <c:pt idx="8">
                    <c:v>190</c:v>
                  </c:pt>
                </c:lvl>
                <c:lvl>
                  <c:pt idx="0">
                    <c:v>7월</c:v>
                  </c:pt>
                  <c:pt idx="1">
                    <c:v>280</c:v>
                  </c:pt>
                  <c:pt idx="2">
                    <c:v>180</c:v>
                  </c:pt>
                  <c:pt idx="3">
                    <c:v>190</c:v>
                  </c:pt>
                  <c:pt idx="4">
                    <c:v>170</c:v>
                  </c:pt>
                  <c:pt idx="5">
                    <c:v>210</c:v>
                  </c:pt>
                  <c:pt idx="6">
                    <c:v>260</c:v>
                  </c:pt>
                  <c:pt idx="7">
                    <c:v>150</c:v>
                  </c:pt>
                  <c:pt idx="8">
                    <c:v>160</c:v>
                  </c:pt>
                </c:lvl>
              </c:multiLvlStrCache>
            </c:multiLvlStrRef>
          </c:cat>
          <c:val>
            <c:numRef>
              <c:f>차트작업!$B$4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4B-455F-9AD8-5BD4E67784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7303359"/>
        <c:axId val="1587304319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차트작업!$J$3</c15:sqref>
                        </c15:formulaRef>
                      </c:ext>
                    </c:extLst>
                    <c:strCache>
                      <c:ptCount val="1"/>
                      <c:pt idx="0">
                        <c:v>7월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multiLvlStrRef>
                    <c:extLst>
                      <c:ext uri="{02D57815-91ED-43cb-92C2-25804820EDAC}">
                        <c15:formulaRef>
                          <c15:sqref>차트작업!$J$3:$L$11</c15:sqref>
                        </c15:formulaRef>
                      </c:ext>
                    </c:extLst>
                    <c:multiLvlStrCache>
                      <c:ptCount val="9"/>
                      <c:lvl>
                        <c:pt idx="0">
                          <c:v>9월</c:v>
                        </c:pt>
                        <c:pt idx="1">
                          <c:v>190</c:v>
                        </c:pt>
                        <c:pt idx="2">
                          <c:v>270</c:v>
                        </c:pt>
                        <c:pt idx="3">
                          <c:v>180</c:v>
                        </c:pt>
                        <c:pt idx="4">
                          <c:v>220</c:v>
                        </c:pt>
                        <c:pt idx="5">
                          <c:v>200</c:v>
                        </c:pt>
                        <c:pt idx="6">
                          <c:v>180</c:v>
                        </c:pt>
                        <c:pt idx="7">
                          <c:v>260</c:v>
                        </c:pt>
                        <c:pt idx="8">
                          <c:v>240</c:v>
                        </c:pt>
                      </c:lvl>
                      <c:lvl>
                        <c:pt idx="0">
                          <c:v>8월</c:v>
                        </c:pt>
                        <c:pt idx="1">
                          <c:v>200</c:v>
                        </c:pt>
                        <c:pt idx="2">
                          <c:v>250</c:v>
                        </c:pt>
                        <c:pt idx="3">
                          <c:v>230</c:v>
                        </c:pt>
                        <c:pt idx="4">
                          <c:v>210</c:v>
                        </c:pt>
                        <c:pt idx="5">
                          <c:v>250</c:v>
                        </c:pt>
                        <c:pt idx="6">
                          <c:v>240</c:v>
                        </c:pt>
                        <c:pt idx="7">
                          <c:v>180</c:v>
                        </c:pt>
                        <c:pt idx="8">
                          <c:v>190</c:v>
                        </c:pt>
                      </c:lvl>
                      <c:lvl>
                        <c:pt idx="0">
                          <c:v>7월</c:v>
                        </c:pt>
                        <c:pt idx="1">
                          <c:v>280</c:v>
                        </c:pt>
                        <c:pt idx="2">
                          <c:v>180</c:v>
                        </c:pt>
                        <c:pt idx="3">
                          <c:v>190</c:v>
                        </c:pt>
                        <c:pt idx="4">
                          <c:v>170</c:v>
                        </c:pt>
                        <c:pt idx="5">
                          <c:v>210</c:v>
                        </c:pt>
                        <c:pt idx="6">
                          <c:v>260</c:v>
                        </c:pt>
                        <c:pt idx="7">
                          <c:v>150</c:v>
                        </c:pt>
                        <c:pt idx="8">
                          <c:v>160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uri="{02D57815-91ED-43cb-92C2-25804820EDAC}">
                        <c15:formulaRef>
                          <c15:sqref>차트작업!$J$4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280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CE01-49DE-9588-385A57D2EE6C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차트작업!$K$3</c15:sqref>
                        </c15:formulaRef>
                      </c:ext>
                    </c:extLst>
                    <c:strCache>
                      <c:ptCount val="1"/>
                      <c:pt idx="0">
                        <c:v>8월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multiLvlStrRef>
                    <c:extLst>
                      <c:ext xmlns:c15="http://schemas.microsoft.com/office/drawing/2012/chart" uri="{02D57815-91ED-43cb-92C2-25804820EDAC}">
                        <c15:formulaRef>
                          <c15:sqref>차트작업!$J$3:$L$11</c15:sqref>
                        </c15:formulaRef>
                      </c:ext>
                    </c:extLst>
                    <c:multiLvlStrCache>
                      <c:ptCount val="9"/>
                      <c:lvl>
                        <c:pt idx="0">
                          <c:v>9월</c:v>
                        </c:pt>
                        <c:pt idx="1">
                          <c:v>190</c:v>
                        </c:pt>
                        <c:pt idx="2">
                          <c:v>270</c:v>
                        </c:pt>
                        <c:pt idx="3">
                          <c:v>180</c:v>
                        </c:pt>
                        <c:pt idx="4">
                          <c:v>220</c:v>
                        </c:pt>
                        <c:pt idx="5">
                          <c:v>200</c:v>
                        </c:pt>
                        <c:pt idx="6">
                          <c:v>180</c:v>
                        </c:pt>
                        <c:pt idx="7">
                          <c:v>260</c:v>
                        </c:pt>
                        <c:pt idx="8">
                          <c:v>240</c:v>
                        </c:pt>
                      </c:lvl>
                      <c:lvl>
                        <c:pt idx="0">
                          <c:v>8월</c:v>
                        </c:pt>
                        <c:pt idx="1">
                          <c:v>200</c:v>
                        </c:pt>
                        <c:pt idx="2">
                          <c:v>250</c:v>
                        </c:pt>
                        <c:pt idx="3">
                          <c:v>230</c:v>
                        </c:pt>
                        <c:pt idx="4">
                          <c:v>210</c:v>
                        </c:pt>
                        <c:pt idx="5">
                          <c:v>250</c:v>
                        </c:pt>
                        <c:pt idx="6">
                          <c:v>240</c:v>
                        </c:pt>
                        <c:pt idx="7">
                          <c:v>180</c:v>
                        </c:pt>
                        <c:pt idx="8">
                          <c:v>190</c:v>
                        </c:pt>
                      </c:lvl>
                      <c:lvl>
                        <c:pt idx="0">
                          <c:v>7월</c:v>
                        </c:pt>
                        <c:pt idx="1">
                          <c:v>280</c:v>
                        </c:pt>
                        <c:pt idx="2">
                          <c:v>180</c:v>
                        </c:pt>
                        <c:pt idx="3">
                          <c:v>190</c:v>
                        </c:pt>
                        <c:pt idx="4">
                          <c:v>170</c:v>
                        </c:pt>
                        <c:pt idx="5">
                          <c:v>210</c:v>
                        </c:pt>
                        <c:pt idx="6">
                          <c:v>260</c:v>
                        </c:pt>
                        <c:pt idx="7">
                          <c:v>150</c:v>
                        </c:pt>
                        <c:pt idx="8">
                          <c:v>160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차트작업!$K$4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200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CE01-49DE-9588-385A57D2EE6C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차트작업!$L$3</c15:sqref>
                        </c15:formulaRef>
                      </c:ext>
                    </c:extLst>
                    <c:strCache>
                      <c:ptCount val="1"/>
                      <c:pt idx="0">
                        <c:v>9월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multiLvlStrRef>
                    <c:extLst>
                      <c:ext xmlns:c15="http://schemas.microsoft.com/office/drawing/2012/chart" uri="{02D57815-91ED-43cb-92C2-25804820EDAC}">
                        <c15:formulaRef>
                          <c15:sqref>차트작업!$J$3:$L$11</c15:sqref>
                        </c15:formulaRef>
                      </c:ext>
                    </c:extLst>
                    <c:multiLvlStrCache>
                      <c:ptCount val="9"/>
                      <c:lvl>
                        <c:pt idx="0">
                          <c:v>9월</c:v>
                        </c:pt>
                        <c:pt idx="1">
                          <c:v>190</c:v>
                        </c:pt>
                        <c:pt idx="2">
                          <c:v>270</c:v>
                        </c:pt>
                        <c:pt idx="3">
                          <c:v>180</c:v>
                        </c:pt>
                        <c:pt idx="4">
                          <c:v>220</c:v>
                        </c:pt>
                        <c:pt idx="5">
                          <c:v>200</c:v>
                        </c:pt>
                        <c:pt idx="6">
                          <c:v>180</c:v>
                        </c:pt>
                        <c:pt idx="7">
                          <c:v>260</c:v>
                        </c:pt>
                        <c:pt idx="8">
                          <c:v>240</c:v>
                        </c:pt>
                      </c:lvl>
                      <c:lvl>
                        <c:pt idx="0">
                          <c:v>8월</c:v>
                        </c:pt>
                        <c:pt idx="1">
                          <c:v>200</c:v>
                        </c:pt>
                        <c:pt idx="2">
                          <c:v>250</c:v>
                        </c:pt>
                        <c:pt idx="3">
                          <c:v>230</c:v>
                        </c:pt>
                        <c:pt idx="4">
                          <c:v>210</c:v>
                        </c:pt>
                        <c:pt idx="5">
                          <c:v>250</c:v>
                        </c:pt>
                        <c:pt idx="6">
                          <c:v>240</c:v>
                        </c:pt>
                        <c:pt idx="7">
                          <c:v>180</c:v>
                        </c:pt>
                        <c:pt idx="8">
                          <c:v>190</c:v>
                        </c:pt>
                      </c:lvl>
                      <c:lvl>
                        <c:pt idx="0">
                          <c:v>7월</c:v>
                        </c:pt>
                        <c:pt idx="1">
                          <c:v>280</c:v>
                        </c:pt>
                        <c:pt idx="2">
                          <c:v>180</c:v>
                        </c:pt>
                        <c:pt idx="3">
                          <c:v>190</c:v>
                        </c:pt>
                        <c:pt idx="4">
                          <c:v>170</c:v>
                        </c:pt>
                        <c:pt idx="5">
                          <c:v>210</c:v>
                        </c:pt>
                        <c:pt idx="6">
                          <c:v>260</c:v>
                        </c:pt>
                        <c:pt idx="7">
                          <c:v>150</c:v>
                        </c:pt>
                        <c:pt idx="8">
                          <c:v>160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차트작업!$L$4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190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CE01-49DE-9588-385A57D2EE6C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차트작업!$J$10</c15:sqref>
                        </c15:formulaRef>
                      </c:ext>
                    </c:extLst>
                    <c:strCache>
                      <c:ptCount val="1"/>
                      <c:pt idx="0">
                        <c:v>150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multiLvlStrRef>
                    <c:extLst>
                      <c:ext xmlns:c15="http://schemas.microsoft.com/office/drawing/2012/chart" uri="{02D57815-91ED-43cb-92C2-25804820EDAC}">
                        <c15:formulaRef>
                          <c15:sqref>차트작업!$J$3:$L$11</c15:sqref>
                        </c15:formulaRef>
                      </c:ext>
                    </c:extLst>
                    <c:multiLvlStrCache>
                      <c:ptCount val="9"/>
                      <c:lvl>
                        <c:pt idx="0">
                          <c:v>9월</c:v>
                        </c:pt>
                        <c:pt idx="1">
                          <c:v>190</c:v>
                        </c:pt>
                        <c:pt idx="2">
                          <c:v>270</c:v>
                        </c:pt>
                        <c:pt idx="3">
                          <c:v>180</c:v>
                        </c:pt>
                        <c:pt idx="4">
                          <c:v>220</c:v>
                        </c:pt>
                        <c:pt idx="5">
                          <c:v>200</c:v>
                        </c:pt>
                        <c:pt idx="6">
                          <c:v>180</c:v>
                        </c:pt>
                        <c:pt idx="7">
                          <c:v>260</c:v>
                        </c:pt>
                        <c:pt idx="8">
                          <c:v>240</c:v>
                        </c:pt>
                      </c:lvl>
                      <c:lvl>
                        <c:pt idx="0">
                          <c:v>8월</c:v>
                        </c:pt>
                        <c:pt idx="1">
                          <c:v>200</c:v>
                        </c:pt>
                        <c:pt idx="2">
                          <c:v>250</c:v>
                        </c:pt>
                        <c:pt idx="3">
                          <c:v>230</c:v>
                        </c:pt>
                        <c:pt idx="4">
                          <c:v>210</c:v>
                        </c:pt>
                        <c:pt idx="5">
                          <c:v>250</c:v>
                        </c:pt>
                        <c:pt idx="6">
                          <c:v>240</c:v>
                        </c:pt>
                        <c:pt idx="7">
                          <c:v>180</c:v>
                        </c:pt>
                        <c:pt idx="8">
                          <c:v>190</c:v>
                        </c:pt>
                      </c:lvl>
                      <c:lvl>
                        <c:pt idx="0">
                          <c:v>7월</c:v>
                        </c:pt>
                        <c:pt idx="1">
                          <c:v>280</c:v>
                        </c:pt>
                        <c:pt idx="2">
                          <c:v>180</c:v>
                        </c:pt>
                        <c:pt idx="3">
                          <c:v>190</c:v>
                        </c:pt>
                        <c:pt idx="4">
                          <c:v>170</c:v>
                        </c:pt>
                        <c:pt idx="5">
                          <c:v>210</c:v>
                        </c:pt>
                        <c:pt idx="6">
                          <c:v>260</c:v>
                        </c:pt>
                        <c:pt idx="7">
                          <c:v>150</c:v>
                        </c:pt>
                        <c:pt idx="8">
                          <c:v>160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차트작업!$J$11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160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4-CE01-49DE-9588-385A57D2EE6C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차트작업!$K$10</c15:sqref>
                        </c15:formulaRef>
                      </c:ext>
                    </c:extLst>
                    <c:strCache>
                      <c:ptCount val="1"/>
                      <c:pt idx="0">
                        <c:v>180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multiLvlStrRef>
                    <c:extLst>
                      <c:ext xmlns:c15="http://schemas.microsoft.com/office/drawing/2012/chart" uri="{02D57815-91ED-43cb-92C2-25804820EDAC}">
                        <c15:formulaRef>
                          <c15:sqref>차트작업!$J$3:$L$11</c15:sqref>
                        </c15:formulaRef>
                      </c:ext>
                    </c:extLst>
                    <c:multiLvlStrCache>
                      <c:ptCount val="9"/>
                      <c:lvl>
                        <c:pt idx="0">
                          <c:v>9월</c:v>
                        </c:pt>
                        <c:pt idx="1">
                          <c:v>190</c:v>
                        </c:pt>
                        <c:pt idx="2">
                          <c:v>270</c:v>
                        </c:pt>
                        <c:pt idx="3">
                          <c:v>180</c:v>
                        </c:pt>
                        <c:pt idx="4">
                          <c:v>220</c:v>
                        </c:pt>
                        <c:pt idx="5">
                          <c:v>200</c:v>
                        </c:pt>
                        <c:pt idx="6">
                          <c:v>180</c:v>
                        </c:pt>
                        <c:pt idx="7">
                          <c:v>260</c:v>
                        </c:pt>
                        <c:pt idx="8">
                          <c:v>240</c:v>
                        </c:pt>
                      </c:lvl>
                      <c:lvl>
                        <c:pt idx="0">
                          <c:v>8월</c:v>
                        </c:pt>
                        <c:pt idx="1">
                          <c:v>200</c:v>
                        </c:pt>
                        <c:pt idx="2">
                          <c:v>250</c:v>
                        </c:pt>
                        <c:pt idx="3">
                          <c:v>230</c:v>
                        </c:pt>
                        <c:pt idx="4">
                          <c:v>210</c:v>
                        </c:pt>
                        <c:pt idx="5">
                          <c:v>250</c:v>
                        </c:pt>
                        <c:pt idx="6">
                          <c:v>240</c:v>
                        </c:pt>
                        <c:pt idx="7">
                          <c:v>180</c:v>
                        </c:pt>
                        <c:pt idx="8">
                          <c:v>190</c:v>
                        </c:pt>
                      </c:lvl>
                      <c:lvl>
                        <c:pt idx="0">
                          <c:v>7월</c:v>
                        </c:pt>
                        <c:pt idx="1">
                          <c:v>280</c:v>
                        </c:pt>
                        <c:pt idx="2">
                          <c:v>180</c:v>
                        </c:pt>
                        <c:pt idx="3">
                          <c:v>190</c:v>
                        </c:pt>
                        <c:pt idx="4">
                          <c:v>170</c:v>
                        </c:pt>
                        <c:pt idx="5">
                          <c:v>210</c:v>
                        </c:pt>
                        <c:pt idx="6">
                          <c:v>260</c:v>
                        </c:pt>
                        <c:pt idx="7">
                          <c:v>150</c:v>
                        </c:pt>
                        <c:pt idx="8">
                          <c:v>160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차트작업!$K$11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190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5-CE01-49DE-9588-385A57D2EE6C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차트작업!$L$10</c15:sqref>
                        </c15:formulaRef>
                      </c:ext>
                    </c:extLst>
                    <c:strCache>
                      <c:ptCount val="1"/>
                      <c:pt idx="0">
                        <c:v>260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multiLvlStrRef>
                    <c:extLst>
                      <c:ext xmlns:c15="http://schemas.microsoft.com/office/drawing/2012/chart" uri="{02D57815-91ED-43cb-92C2-25804820EDAC}">
                        <c15:formulaRef>
                          <c15:sqref>차트작업!$J$3:$L$11</c15:sqref>
                        </c15:formulaRef>
                      </c:ext>
                    </c:extLst>
                    <c:multiLvlStrCache>
                      <c:ptCount val="9"/>
                      <c:lvl>
                        <c:pt idx="0">
                          <c:v>9월</c:v>
                        </c:pt>
                        <c:pt idx="1">
                          <c:v>190</c:v>
                        </c:pt>
                        <c:pt idx="2">
                          <c:v>270</c:v>
                        </c:pt>
                        <c:pt idx="3">
                          <c:v>180</c:v>
                        </c:pt>
                        <c:pt idx="4">
                          <c:v>220</c:v>
                        </c:pt>
                        <c:pt idx="5">
                          <c:v>200</c:v>
                        </c:pt>
                        <c:pt idx="6">
                          <c:v>180</c:v>
                        </c:pt>
                        <c:pt idx="7">
                          <c:v>260</c:v>
                        </c:pt>
                        <c:pt idx="8">
                          <c:v>240</c:v>
                        </c:pt>
                      </c:lvl>
                      <c:lvl>
                        <c:pt idx="0">
                          <c:v>8월</c:v>
                        </c:pt>
                        <c:pt idx="1">
                          <c:v>200</c:v>
                        </c:pt>
                        <c:pt idx="2">
                          <c:v>250</c:v>
                        </c:pt>
                        <c:pt idx="3">
                          <c:v>230</c:v>
                        </c:pt>
                        <c:pt idx="4">
                          <c:v>210</c:v>
                        </c:pt>
                        <c:pt idx="5">
                          <c:v>250</c:v>
                        </c:pt>
                        <c:pt idx="6">
                          <c:v>240</c:v>
                        </c:pt>
                        <c:pt idx="7">
                          <c:v>180</c:v>
                        </c:pt>
                        <c:pt idx="8">
                          <c:v>190</c:v>
                        </c:pt>
                      </c:lvl>
                      <c:lvl>
                        <c:pt idx="0">
                          <c:v>7월</c:v>
                        </c:pt>
                        <c:pt idx="1">
                          <c:v>280</c:v>
                        </c:pt>
                        <c:pt idx="2">
                          <c:v>180</c:v>
                        </c:pt>
                        <c:pt idx="3">
                          <c:v>190</c:v>
                        </c:pt>
                        <c:pt idx="4">
                          <c:v>170</c:v>
                        </c:pt>
                        <c:pt idx="5">
                          <c:v>210</c:v>
                        </c:pt>
                        <c:pt idx="6">
                          <c:v>260</c:v>
                        </c:pt>
                        <c:pt idx="7">
                          <c:v>150</c:v>
                        </c:pt>
                        <c:pt idx="8">
                          <c:v>160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차트작업!$L$11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240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6-CE01-49DE-9588-385A57D2EE6C}"/>
                  </c:ext>
                </c:extLst>
              </c15:ser>
            </c15:filteredBarSeries>
          </c:ext>
        </c:extLst>
      </c:barChart>
      <c:catAx>
        <c:axId val="15873033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587304319"/>
        <c:crosses val="autoZero"/>
        <c:auto val="1"/>
        <c:lblAlgn val="ctr"/>
        <c:lblOffset val="100"/>
        <c:noMultiLvlLbl val="0"/>
      </c:catAx>
      <c:valAx>
        <c:axId val="15873043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5873033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19050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14</xdr:row>
          <xdr:rowOff>205740</xdr:rowOff>
        </xdr:from>
        <xdr:to>
          <xdr:col>4</xdr:col>
          <xdr:colOff>0</xdr:colOff>
          <xdr:row>17</xdr:row>
          <xdr:rowOff>15240</xdr:rowOff>
        </xdr:to>
        <xdr:sp macro="" textlink="">
          <xdr:nvSpPr>
            <xdr:cNvPr id="3073" name="Button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6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합계</a:t>
              </a:r>
            </a:p>
          </xdr:txBody>
        </xdr:sp>
        <xdr:clientData fPrintsWithSheet="0"/>
      </xdr:twoCellAnchor>
    </mc:Choice>
    <mc:Fallback/>
  </mc:AlternateContent>
  <xdr:twoCellAnchor>
    <xdr:from>
      <xdr:col>4</xdr:col>
      <xdr:colOff>723900</xdr:colOff>
      <xdr:row>15</xdr:row>
      <xdr:rowOff>22860</xdr:rowOff>
    </xdr:from>
    <xdr:to>
      <xdr:col>7</xdr:col>
      <xdr:colOff>0</xdr:colOff>
      <xdr:row>17</xdr:row>
      <xdr:rowOff>0</xdr:rowOff>
    </xdr:to>
    <xdr:sp macro="[0]!통화" textlink="">
      <xdr:nvSpPr>
        <xdr:cNvPr id="2" name="팔각형 1">
          <a:extLst>
            <a:ext uri="{FF2B5EF4-FFF2-40B4-BE49-F238E27FC236}">
              <a16:creationId xmlns:a16="http://schemas.microsoft.com/office/drawing/2014/main" id="{035B54DC-582D-4DC3-BDC3-EAF0BEC7B34F}"/>
            </a:ext>
          </a:extLst>
        </xdr:cNvPr>
        <xdr:cNvSpPr/>
      </xdr:nvSpPr>
      <xdr:spPr>
        <a:xfrm>
          <a:off x="3116580" y="3383280"/>
          <a:ext cx="1470660" cy="419100"/>
        </a:xfrm>
        <a:prstGeom prst="octagon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통화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200024</xdr:colOff>
      <xdr:row>13</xdr:row>
      <xdr:rowOff>0</xdr:rowOff>
    </xdr:from>
    <xdr:to>
      <xdr:col>9</xdr:col>
      <xdr:colOff>504824</xdr:colOff>
      <xdr:row>28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EDDA8D73-1B05-1251-D534-E9CA8201D32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9414E-581A-4CE8-9047-3CDE9450218E}">
  <dimension ref="A1:E9"/>
  <sheetViews>
    <sheetView workbookViewId="0">
      <selection activeCell="E10" sqref="E10"/>
    </sheetView>
  </sheetViews>
  <sheetFormatPr defaultRowHeight="17.399999999999999" x14ac:dyDescent="0.4"/>
  <cols>
    <col min="1" max="1" width="12" bestFit="1" customWidth="1"/>
    <col min="2" max="2" width="13.09765625" bestFit="1" customWidth="1"/>
    <col min="3" max="3" width="12.69921875" bestFit="1" customWidth="1"/>
    <col min="4" max="4" width="9.5" bestFit="1" customWidth="1"/>
    <col min="5" max="5" width="8.69921875" customWidth="1"/>
  </cols>
  <sheetData>
    <row r="1" spans="1:5" x14ac:dyDescent="0.4">
      <c r="A1" t="s">
        <v>1</v>
      </c>
    </row>
    <row r="3" spans="1:5" x14ac:dyDescent="0.4">
      <c r="A3" s="1" t="s">
        <v>197</v>
      </c>
      <c r="B3" s="1" t="s">
        <v>203</v>
      </c>
      <c r="C3" s="1" t="s">
        <v>204</v>
      </c>
      <c r="D3" s="1" t="s">
        <v>205</v>
      </c>
      <c r="E3" s="1" t="s">
        <v>206</v>
      </c>
    </row>
    <row r="4" spans="1:5" x14ac:dyDescent="0.4">
      <c r="A4" s="1" t="s">
        <v>207</v>
      </c>
      <c r="B4" s="1" t="s">
        <v>213</v>
      </c>
      <c r="C4" s="1" t="s">
        <v>219</v>
      </c>
      <c r="D4" s="1" t="s">
        <v>225</v>
      </c>
      <c r="E4" s="1" t="s">
        <v>229</v>
      </c>
    </row>
    <row r="5" spans="1:5" x14ac:dyDescent="0.4">
      <c r="A5" s="1" t="s">
        <v>208</v>
      </c>
      <c r="B5" s="1" t="s">
        <v>214</v>
      </c>
      <c r="C5" s="1" t="s">
        <v>220</v>
      </c>
      <c r="D5" s="1" t="s">
        <v>226</v>
      </c>
      <c r="E5" s="1" t="s">
        <v>230</v>
      </c>
    </row>
    <row r="6" spans="1:5" x14ac:dyDescent="0.4">
      <c r="A6" s="1" t="s">
        <v>209</v>
      </c>
      <c r="B6" s="1" t="s">
        <v>215</v>
      </c>
      <c r="C6" s="1" t="s">
        <v>221</v>
      </c>
      <c r="D6" s="1" t="s">
        <v>227</v>
      </c>
      <c r="E6" s="1" t="s">
        <v>231</v>
      </c>
    </row>
    <row r="7" spans="1:5" x14ac:dyDescent="0.4">
      <c r="A7" s="1" t="s">
        <v>211</v>
      </c>
      <c r="B7" s="1" t="s">
        <v>216</v>
      </c>
      <c r="C7" s="1" t="s">
        <v>222</v>
      </c>
      <c r="D7" s="1" t="s">
        <v>226</v>
      </c>
      <c r="E7" s="1" t="s">
        <v>229</v>
      </c>
    </row>
    <row r="8" spans="1:5" x14ac:dyDescent="0.4">
      <c r="A8" s="1" t="s">
        <v>210</v>
      </c>
      <c r="B8" s="1" t="s">
        <v>217</v>
      </c>
      <c r="C8" s="1" t="s">
        <v>223</v>
      </c>
      <c r="D8" s="1" t="s">
        <v>226</v>
      </c>
      <c r="E8" s="1" t="s">
        <v>229</v>
      </c>
    </row>
    <row r="9" spans="1:5" x14ac:dyDescent="0.4">
      <c r="A9" s="1" t="s">
        <v>212</v>
      </c>
      <c r="B9" s="1" t="s">
        <v>218</v>
      </c>
      <c r="C9" s="1" t="s">
        <v>224</v>
      </c>
      <c r="D9" s="1" t="s">
        <v>228</v>
      </c>
      <c r="E9" s="1" t="s">
        <v>231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CC96A-C439-4D48-AE3B-B60B9F7E9BB0}">
  <dimension ref="B1:G13"/>
  <sheetViews>
    <sheetView workbookViewId="0">
      <selection activeCell="B3" sqref="B3:G3"/>
    </sheetView>
  </sheetViews>
  <sheetFormatPr defaultRowHeight="17.399999999999999" x14ac:dyDescent="0.4"/>
  <cols>
    <col min="1" max="1" width="2.59765625" customWidth="1"/>
    <col min="2" max="2" width="11.19921875" bestFit="1" customWidth="1"/>
    <col min="7" max="7" width="11.09765625" bestFit="1" customWidth="1"/>
  </cols>
  <sheetData>
    <row r="1" spans="2:7" ht="22.2" x14ac:dyDescent="0.4">
      <c r="B1" s="18" t="s">
        <v>77</v>
      </c>
      <c r="C1" s="18"/>
      <c r="D1" s="18"/>
      <c r="E1" s="18"/>
      <c r="F1" s="18"/>
      <c r="G1" s="18"/>
    </row>
    <row r="2" spans="2:7" x14ac:dyDescent="0.4">
      <c r="G2" s="19">
        <v>45688</v>
      </c>
    </row>
    <row r="3" spans="2:7" ht="18" thickBot="1" x14ac:dyDescent="0.45">
      <c r="B3" s="27" t="s">
        <v>78</v>
      </c>
      <c r="C3" s="27" t="s">
        <v>79</v>
      </c>
      <c r="D3" s="27" t="s">
        <v>80</v>
      </c>
      <c r="E3" s="27" t="s">
        <v>81</v>
      </c>
      <c r="F3" s="27" t="s">
        <v>82</v>
      </c>
      <c r="G3" s="27" t="s">
        <v>83</v>
      </c>
    </row>
    <row r="4" spans="2:7" ht="18" thickTop="1" x14ac:dyDescent="0.4">
      <c r="B4" s="24" t="s">
        <v>84</v>
      </c>
      <c r="C4" s="25">
        <v>800</v>
      </c>
      <c r="D4" s="26">
        <v>2E-3</v>
      </c>
      <c r="E4" s="25">
        <v>100</v>
      </c>
      <c r="F4" s="25">
        <v>900</v>
      </c>
      <c r="G4" s="25">
        <v>557</v>
      </c>
    </row>
    <row r="5" spans="2:7" x14ac:dyDescent="0.4">
      <c r="B5" s="21" t="s">
        <v>85</v>
      </c>
      <c r="C5" s="22">
        <v>2000</v>
      </c>
      <c r="D5" s="23">
        <v>8.9999999999999993E-3</v>
      </c>
      <c r="E5" s="22">
        <v>150</v>
      </c>
      <c r="F5" s="22">
        <v>2070</v>
      </c>
      <c r="G5" s="22">
        <v>590</v>
      </c>
    </row>
    <row r="6" spans="2:7" x14ac:dyDescent="0.4">
      <c r="B6" s="21" t="s">
        <v>86</v>
      </c>
      <c r="C6" s="22">
        <v>960</v>
      </c>
      <c r="D6" s="23">
        <v>3.0000000000000001E-3</v>
      </c>
      <c r="E6" s="22">
        <v>50</v>
      </c>
      <c r="F6" s="22">
        <v>1010</v>
      </c>
      <c r="G6" s="22">
        <v>650</v>
      </c>
    </row>
    <row r="7" spans="2:7" x14ac:dyDescent="0.4">
      <c r="B7" s="21" t="s">
        <v>87</v>
      </c>
      <c r="C7" s="22">
        <v>720</v>
      </c>
      <c r="D7" s="23">
        <v>0</v>
      </c>
      <c r="E7" s="22">
        <v>30</v>
      </c>
      <c r="F7" s="22">
        <v>750</v>
      </c>
      <c r="G7" s="22">
        <v>700</v>
      </c>
    </row>
    <row r="8" spans="2:7" x14ac:dyDescent="0.4">
      <c r="B8" s="21" t="s">
        <v>88</v>
      </c>
      <c r="C8" s="22">
        <v>1200</v>
      </c>
      <c r="D8" s="23">
        <v>0.02</v>
      </c>
      <c r="E8" s="22">
        <v>75</v>
      </c>
      <c r="F8" s="22">
        <v>1251</v>
      </c>
      <c r="G8" s="22">
        <v>245</v>
      </c>
    </row>
    <row r="9" spans="2:7" x14ac:dyDescent="0.4">
      <c r="B9" s="21" t="s">
        <v>89</v>
      </c>
      <c r="C9" s="22">
        <v>2800</v>
      </c>
      <c r="D9" s="23">
        <v>1E-3</v>
      </c>
      <c r="E9" s="22">
        <v>150</v>
      </c>
      <c r="F9" s="22">
        <v>2838</v>
      </c>
      <c r="G9" s="22">
        <v>430</v>
      </c>
    </row>
    <row r="10" spans="2:7" x14ac:dyDescent="0.4">
      <c r="B10" s="21" t="s">
        <v>90</v>
      </c>
      <c r="C10" s="22">
        <v>640</v>
      </c>
      <c r="D10" s="23">
        <v>0.01</v>
      </c>
      <c r="E10" s="22">
        <v>200</v>
      </c>
      <c r="F10" s="22">
        <v>840</v>
      </c>
      <c r="G10" s="22">
        <v>480</v>
      </c>
    </row>
    <row r="11" spans="2:7" x14ac:dyDescent="0.4">
      <c r="B11" s="21" t="s">
        <v>91</v>
      </c>
      <c r="C11" s="22">
        <v>720</v>
      </c>
      <c r="D11" s="23">
        <v>5.0000000000000001E-3</v>
      </c>
      <c r="E11" s="22">
        <v>40</v>
      </c>
      <c r="F11" s="22">
        <v>760</v>
      </c>
      <c r="G11" s="22">
        <v>843</v>
      </c>
    </row>
    <row r="12" spans="2:7" x14ac:dyDescent="0.4">
      <c r="B12" s="21" t="s">
        <v>92</v>
      </c>
      <c r="C12" s="22">
        <v>1200</v>
      </c>
      <c r="D12" s="23">
        <v>0.02</v>
      </c>
      <c r="E12" s="22">
        <v>50</v>
      </c>
      <c r="F12" s="22">
        <v>1226</v>
      </c>
      <c r="G12" s="22">
        <v>1100</v>
      </c>
    </row>
    <row r="13" spans="2:7" x14ac:dyDescent="0.4">
      <c r="B13" s="20" t="s">
        <v>93</v>
      </c>
      <c r="C13" s="22">
        <v>11040</v>
      </c>
      <c r="D13" s="23"/>
      <c r="E13" s="22">
        <v>845</v>
      </c>
      <c r="F13" s="22">
        <v>11645</v>
      </c>
      <c r="G13" s="22"/>
    </row>
  </sheetData>
  <phoneticPr fontId="1" type="noConversion"/>
  <pageMargins left="0.7" right="0.7" top="0.75" bottom="0.75" header="0.3" footer="0.3"/>
  <pageSetup paperSize="9" orientation="portrait" horizontalDpi="300" verticalDpi="30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2AD3F-128E-46B5-AEB9-16EA3EF0EC74}">
  <dimension ref="A1:H21"/>
  <sheetViews>
    <sheetView workbookViewId="0">
      <selection activeCell="D9" sqref="D9"/>
    </sheetView>
  </sheetViews>
  <sheetFormatPr defaultRowHeight="17.399999999999999" x14ac:dyDescent="0.4"/>
  <cols>
    <col min="8" max="8" width="10.59765625" bestFit="1" customWidth="1"/>
  </cols>
  <sheetData>
    <row r="1" spans="1:8" ht="21" x14ac:dyDescent="0.4">
      <c r="A1" s="12" t="s">
        <v>94</v>
      </c>
      <c r="B1" s="12"/>
      <c r="C1" s="12"/>
      <c r="D1" s="12"/>
      <c r="E1" s="12"/>
      <c r="F1" s="12"/>
      <c r="G1" s="12"/>
      <c r="H1" s="12"/>
    </row>
    <row r="3" spans="1:8" x14ac:dyDescent="0.4">
      <c r="A3" s="4" t="s">
        <v>95</v>
      </c>
      <c r="B3" s="4" t="s">
        <v>96</v>
      </c>
      <c r="C3" s="4" t="s">
        <v>97</v>
      </c>
      <c r="D3" s="4" t="s">
        <v>98</v>
      </c>
      <c r="E3" s="4" t="s">
        <v>99</v>
      </c>
      <c r="F3" s="4" t="s">
        <v>100</v>
      </c>
      <c r="G3" s="4" t="s">
        <v>101</v>
      </c>
      <c r="H3" s="4" t="s">
        <v>102</v>
      </c>
    </row>
    <row r="4" spans="1:8" x14ac:dyDescent="0.4">
      <c r="A4" s="4" t="s">
        <v>103</v>
      </c>
      <c r="B4" s="4" t="s">
        <v>104</v>
      </c>
      <c r="C4" s="8">
        <v>0.35416666666666669</v>
      </c>
      <c r="D4" s="8">
        <v>0.64583333333333337</v>
      </c>
      <c r="E4" s="9">
        <v>7</v>
      </c>
      <c r="F4" s="6">
        <v>9000</v>
      </c>
      <c r="G4" s="4">
        <v>16</v>
      </c>
      <c r="H4" s="6">
        <f>F4*G4*E4</f>
        <v>1008000</v>
      </c>
    </row>
    <row r="5" spans="1:8" x14ac:dyDescent="0.4">
      <c r="A5" s="4" t="s">
        <v>105</v>
      </c>
      <c r="B5" s="4" t="s">
        <v>106</v>
      </c>
      <c r="C5" s="8">
        <v>0.35416666666666669</v>
      </c>
      <c r="D5" s="8">
        <v>0.64583333333333337</v>
      </c>
      <c r="E5" s="9">
        <v>7</v>
      </c>
      <c r="F5" s="6">
        <v>9000</v>
      </c>
      <c r="G5" s="4">
        <v>18</v>
      </c>
      <c r="H5" s="6">
        <f t="shared" ref="H5:H12" si="0">F5*G5*E5</f>
        <v>1134000</v>
      </c>
    </row>
    <row r="6" spans="1:8" x14ac:dyDescent="0.4">
      <c r="A6" s="4" t="s">
        <v>107</v>
      </c>
      <c r="B6" s="4" t="s">
        <v>104</v>
      </c>
      <c r="C6" s="8">
        <v>0.35416666666666669</v>
      </c>
      <c r="D6" s="8">
        <v>0.64583333333333337</v>
      </c>
      <c r="E6" s="9">
        <v>7</v>
      </c>
      <c r="F6" s="6">
        <v>9000</v>
      </c>
      <c r="G6" s="4">
        <v>20</v>
      </c>
      <c r="H6" s="6">
        <f t="shared" si="0"/>
        <v>1260000</v>
      </c>
    </row>
    <row r="7" spans="1:8" x14ac:dyDescent="0.4">
      <c r="A7" s="4" t="s">
        <v>108</v>
      </c>
      <c r="B7" s="4" t="s">
        <v>104</v>
      </c>
      <c r="C7" s="8">
        <v>0.64583333333333337</v>
      </c>
      <c r="D7" s="8">
        <v>0.97916666666666663</v>
      </c>
      <c r="E7" s="9">
        <v>8</v>
      </c>
      <c r="F7" s="6">
        <v>9500</v>
      </c>
      <c r="G7" s="4">
        <v>15</v>
      </c>
      <c r="H7" s="6">
        <f t="shared" si="0"/>
        <v>1140000</v>
      </c>
    </row>
    <row r="8" spans="1:8" x14ac:dyDescent="0.4">
      <c r="A8" s="4" t="s">
        <v>109</v>
      </c>
      <c r="B8" s="4" t="s">
        <v>106</v>
      </c>
      <c r="C8" s="8">
        <v>0.64583333333333337</v>
      </c>
      <c r="D8" s="8">
        <v>0.97916666666666663</v>
      </c>
      <c r="E8" s="9">
        <v>8</v>
      </c>
      <c r="F8" s="6">
        <v>9500</v>
      </c>
      <c r="G8" s="4">
        <v>14</v>
      </c>
      <c r="H8" s="6">
        <f t="shared" si="0"/>
        <v>1064000</v>
      </c>
    </row>
    <row r="9" spans="1:8" x14ac:dyDescent="0.4">
      <c r="A9" s="4" t="s">
        <v>110</v>
      </c>
      <c r="B9" s="4" t="s">
        <v>106</v>
      </c>
      <c r="C9" s="8">
        <v>0.64583333333333337</v>
      </c>
      <c r="D9" s="8">
        <v>0.97916666666666663</v>
      </c>
      <c r="E9" s="9">
        <v>8</v>
      </c>
      <c r="F9" s="6">
        <v>9500</v>
      </c>
      <c r="G9" s="4">
        <v>18</v>
      </c>
      <c r="H9" s="6">
        <f t="shared" si="0"/>
        <v>1368000</v>
      </c>
    </row>
    <row r="10" spans="1:8" x14ac:dyDescent="0.4">
      <c r="A10" s="4" t="s">
        <v>111</v>
      </c>
      <c r="B10" s="4" t="s">
        <v>104</v>
      </c>
      <c r="C10" s="8">
        <v>0.95833333333333337</v>
      </c>
      <c r="D10" s="8">
        <v>0.29166666666666669</v>
      </c>
      <c r="E10" s="9">
        <v>8</v>
      </c>
      <c r="F10" s="6">
        <v>10000</v>
      </c>
      <c r="G10" s="4">
        <v>12</v>
      </c>
      <c r="H10" s="6">
        <f t="shared" si="0"/>
        <v>960000</v>
      </c>
    </row>
    <row r="11" spans="1:8" x14ac:dyDescent="0.4">
      <c r="A11" s="4" t="s">
        <v>112</v>
      </c>
      <c r="B11" s="4" t="s">
        <v>106</v>
      </c>
      <c r="C11" s="8">
        <v>0.95833333333333337</v>
      </c>
      <c r="D11" s="8">
        <v>0.29166666666666669</v>
      </c>
      <c r="E11" s="9">
        <v>8</v>
      </c>
      <c r="F11" s="6">
        <v>10000</v>
      </c>
      <c r="G11" s="4">
        <v>16</v>
      </c>
      <c r="H11" s="6">
        <f t="shared" si="0"/>
        <v>1280000</v>
      </c>
    </row>
    <row r="12" spans="1:8" x14ac:dyDescent="0.4">
      <c r="A12" s="4" t="s">
        <v>113</v>
      </c>
      <c r="B12" s="4" t="s">
        <v>104</v>
      </c>
      <c r="C12" s="8">
        <v>0.95833333333333337</v>
      </c>
      <c r="D12" s="8">
        <v>0.29166666666666669</v>
      </c>
      <c r="E12" s="9">
        <v>8</v>
      </c>
      <c r="F12" s="6">
        <v>10000</v>
      </c>
      <c r="G12" s="4">
        <v>20</v>
      </c>
      <c r="H12" s="6">
        <f t="shared" si="0"/>
        <v>1600000</v>
      </c>
    </row>
    <row r="15" spans="1:8" x14ac:dyDescent="0.4">
      <c r="A15" s="1" t="s">
        <v>200</v>
      </c>
      <c r="B15" s="1" t="s">
        <v>202</v>
      </c>
      <c r="C15" s="1"/>
    </row>
    <row r="16" spans="1:8" x14ac:dyDescent="0.4">
      <c r="A16" s="1" t="s">
        <v>201</v>
      </c>
      <c r="B16" s="1" t="b">
        <f>H4&gt;=AVERAGE(H4:H12)</f>
        <v>0</v>
      </c>
      <c r="C16" s="1"/>
    </row>
    <row r="17" spans="1:8" x14ac:dyDescent="0.4">
      <c r="A17" s="1"/>
      <c r="B17" s="1"/>
      <c r="C17" s="1"/>
    </row>
    <row r="19" spans="1:8" x14ac:dyDescent="0.4">
      <c r="A19" s="4" t="s">
        <v>95</v>
      </c>
      <c r="B19" s="4" t="s">
        <v>96</v>
      </c>
      <c r="C19" s="4" t="s">
        <v>97</v>
      </c>
      <c r="D19" s="4" t="s">
        <v>98</v>
      </c>
      <c r="E19" s="4" t="s">
        <v>99</v>
      </c>
      <c r="F19" s="4" t="s">
        <v>100</v>
      </c>
      <c r="G19" s="4" t="s">
        <v>101</v>
      </c>
      <c r="H19" s="4" t="s">
        <v>102</v>
      </c>
    </row>
    <row r="20" spans="1:8" x14ac:dyDescent="0.4">
      <c r="A20" s="4" t="s">
        <v>107</v>
      </c>
      <c r="B20" s="4" t="s">
        <v>104</v>
      </c>
      <c r="C20" s="8">
        <v>0.35416666666666669</v>
      </c>
      <c r="D20" s="8">
        <v>0.64583333333333337</v>
      </c>
      <c r="E20" s="9">
        <v>7</v>
      </c>
      <c r="F20" s="6">
        <v>9000</v>
      </c>
      <c r="G20" s="4">
        <v>20</v>
      </c>
      <c r="H20" s="6">
        <v>1260000</v>
      </c>
    </row>
    <row r="21" spans="1:8" x14ac:dyDescent="0.4">
      <c r="A21" s="4" t="s">
        <v>113</v>
      </c>
      <c r="B21" s="4" t="s">
        <v>104</v>
      </c>
      <c r="C21" s="8">
        <v>0.95833333333333337</v>
      </c>
      <c r="D21" s="8">
        <v>0.29166666666666669</v>
      </c>
      <c r="E21" s="9">
        <v>8</v>
      </c>
      <c r="F21" s="6">
        <v>10000</v>
      </c>
      <c r="G21" s="4">
        <v>20</v>
      </c>
      <c r="H21" s="6">
        <v>1600000</v>
      </c>
    </row>
  </sheetData>
  <mergeCells count="1">
    <mergeCell ref="A1:H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9E6B9-EFB3-4B93-8032-00E754022920}">
  <dimension ref="A1:J34"/>
  <sheetViews>
    <sheetView topLeftCell="A10" workbookViewId="0">
      <selection activeCell="D27" sqref="D27:D34"/>
    </sheetView>
  </sheetViews>
  <sheetFormatPr defaultRowHeight="17.399999999999999" x14ac:dyDescent="0.4"/>
  <cols>
    <col min="1" max="1" width="10.69921875" bestFit="1" customWidth="1"/>
    <col min="9" max="9" width="14.8984375" bestFit="1" customWidth="1"/>
  </cols>
  <sheetData>
    <row r="1" spans="1:10" x14ac:dyDescent="0.4">
      <c r="A1" s="2" t="s">
        <v>2</v>
      </c>
      <c r="B1" s="3" t="s">
        <v>3</v>
      </c>
      <c r="G1" s="2" t="s">
        <v>19</v>
      </c>
      <c r="H1" s="3" t="s">
        <v>20</v>
      </c>
    </row>
    <row r="2" spans="1:10" x14ac:dyDescent="0.4">
      <c r="A2" s="4" t="s">
        <v>0</v>
      </c>
      <c r="B2" s="4" t="s">
        <v>4</v>
      </c>
      <c r="C2" s="4" t="s">
        <v>5</v>
      </c>
      <c r="D2" s="4" t="s">
        <v>6</v>
      </c>
      <c r="E2" s="5" t="s">
        <v>7</v>
      </c>
      <c r="G2" s="4" t="s">
        <v>21</v>
      </c>
      <c r="H2" s="4" t="s">
        <v>22</v>
      </c>
      <c r="I2" s="5" t="s">
        <v>23</v>
      </c>
    </row>
    <row r="3" spans="1:10" x14ac:dyDescent="0.4">
      <c r="A3" s="4" t="s">
        <v>8</v>
      </c>
      <c r="B3" s="4" t="s">
        <v>9</v>
      </c>
      <c r="C3" s="4" t="s">
        <v>9</v>
      </c>
      <c r="D3" s="4" t="s">
        <v>9</v>
      </c>
      <c r="E3" s="4" t="str">
        <f>IF(COUNTBLANK(B3:D3)=0,"개근","")</f>
        <v>개근</v>
      </c>
      <c r="G3" s="4" t="s">
        <v>24</v>
      </c>
      <c r="H3" s="4" t="s">
        <v>25</v>
      </c>
      <c r="I3" s="4" t="str">
        <f>UPPER(G3)&amp;"("&amp;LOWER(H3)&amp;")"</f>
        <v>KOREA(seoul)</v>
      </c>
    </row>
    <row r="4" spans="1:10" x14ac:dyDescent="0.4">
      <c r="A4" s="4" t="s">
        <v>10</v>
      </c>
      <c r="B4" s="4" t="s">
        <v>9</v>
      </c>
      <c r="C4" s="4" t="s">
        <v>9</v>
      </c>
      <c r="D4" s="4" t="s">
        <v>9</v>
      </c>
      <c r="E4" s="4" t="str">
        <f t="shared" ref="E4:E12" si="0">IF(COUNTBLANK(B4:D4)=0,"개근","")</f>
        <v>개근</v>
      </c>
      <c r="G4" s="4" t="s">
        <v>26</v>
      </c>
      <c r="H4" s="4" t="s">
        <v>27</v>
      </c>
      <c r="I4" s="4" t="str">
        <f t="shared" ref="I4:I12" si="1">UPPER(G4)&amp;"("&amp;LOWER(H4)&amp;")"</f>
        <v>GREECE(athens)</v>
      </c>
    </row>
    <row r="5" spans="1:10" x14ac:dyDescent="0.4">
      <c r="A5" s="4" t="s">
        <v>11</v>
      </c>
      <c r="B5" s="4"/>
      <c r="C5" s="4" t="s">
        <v>9</v>
      </c>
      <c r="D5" s="4" t="s">
        <v>9</v>
      </c>
      <c r="E5" s="4" t="str">
        <f t="shared" si="0"/>
        <v/>
      </c>
      <c r="G5" s="4" t="s">
        <v>28</v>
      </c>
      <c r="H5" s="4" t="s">
        <v>29</v>
      </c>
      <c r="I5" s="4" t="str">
        <f t="shared" si="1"/>
        <v>GHANA(accra)</v>
      </c>
    </row>
    <row r="6" spans="1:10" x14ac:dyDescent="0.4">
      <c r="A6" s="4" t="s">
        <v>12</v>
      </c>
      <c r="B6" s="4" t="s">
        <v>9</v>
      </c>
      <c r="C6" s="4" t="s">
        <v>9</v>
      </c>
      <c r="D6" s="4" t="s">
        <v>9</v>
      </c>
      <c r="E6" s="4" t="str">
        <f t="shared" si="0"/>
        <v>개근</v>
      </c>
      <c r="G6" s="4" t="s">
        <v>30</v>
      </c>
      <c r="H6" s="4" t="s">
        <v>31</v>
      </c>
      <c r="I6" s="4" t="str">
        <f t="shared" si="1"/>
        <v>JAPAN(tokyo)</v>
      </c>
    </row>
    <row r="7" spans="1:10" x14ac:dyDescent="0.4">
      <c r="A7" s="4" t="s">
        <v>13</v>
      </c>
      <c r="B7" s="4" t="s">
        <v>9</v>
      </c>
      <c r="C7" s="4"/>
      <c r="D7" s="4" t="s">
        <v>9</v>
      </c>
      <c r="E7" s="4" t="str">
        <f t="shared" si="0"/>
        <v/>
      </c>
      <c r="G7" s="4" t="s">
        <v>32</v>
      </c>
      <c r="H7" s="4" t="s">
        <v>33</v>
      </c>
      <c r="I7" s="4" t="str">
        <f t="shared" si="1"/>
        <v>FRANCE(paris)</v>
      </c>
    </row>
    <row r="8" spans="1:10" x14ac:dyDescent="0.4">
      <c r="A8" s="4" t="s">
        <v>14</v>
      </c>
      <c r="B8" s="4" t="s">
        <v>9</v>
      </c>
      <c r="C8" s="4" t="s">
        <v>9</v>
      </c>
      <c r="D8" s="4" t="s">
        <v>9</v>
      </c>
      <c r="E8" s="4" t="str">
        <f t="shared" si="0"/>
        <v>개근</v>
      </c>
      <c r="G8" s="4" t="s">
        <v>34</v>
      </c>
      <c r="H8" s="4" t="s">
        <v>35</v>
      </c>
      <c r="I8" s="4" t="str">
        <f t="shared" si="1"/>
        <v>BRAZIL(brasilia)</v>
      </c>
    </row>
    <row r="9" spans="1:10" x14ac:dyDescent="0.4">
      <c r="A9" s="4" t="s">
        <v>15</v>
      </c>
      <c r="B9" s="4" t="s">
        <v>9</v>
      </c>
      <c r="C9" s="4" t="s">
        <v>9</v>
      </c>
      <c r="D9" s="4" t="s">
        <v>9</v>
      </c>
      <c r="E9" s="4" t="str">
        <f t="shared" si="0"/>
        <v>개근</v>
      </c>
      <c r="G9" s="4" t="s">
        <v>36</v>
      </c>
      <c r="H9" s="4" t="s">
        <v>37</v>
      </c>
      <c r="I9" s="4" t="str">
        <f t="shared" si="1"/>
        <v>CHILE(santiago)</v>
      </c>
    </row>
    <row r="10" spans="1:10" x14ac:dyDescent="0.4">
      <c r="A10" s="4" t="s">
        <v>16</v>
      </c>
      <c r="B10" s="4" t="s">
        <v>9</v>
      </c>
      <c r="C10" s="4" t="s">
        <v>9</v>
      </c>
      <c r="D10" s="4" t="s">
        <v>9</v>
      </c>
      <c r="E10" s="4" t="str">
        <f t="shared" si="0"/>
        <v>개근</v>
      </c>
      <c r="G10" s="4" t="s">
        <v>38</v>
      </c>
      <c r="H10" s="4" t="s">
        <v>39</v>
      </c>
      <c r="I10" s="4" t="str">
        <f t="shared" si="1"/>
        <v>RUSSIA(moskva)</v>
      </c>
    </row>
    <row r="11" spans="1:10" x14ac:dyDescent="0.4">
      <c r="A11" s="4" t="s">
        <v>17</v>
      </c>
      <c r="B11" s="4"/>
      <c r="C11" s="4" t="s">
        <v>9</v>
      </c>
      <c r="D11" s="4"/>
      <c r="E11" s="4" t="str">
        <f t="shared" si="0"/>
        <v/>
      </c>
      <c r="G11" s="4" t="s">
        <v>40</v>
      </c>
      <c r="H11" s="4" t="s">
        <v>41</v>
      </c>
      <c r="I11" s="4" t="str">
        <f t="shared" si="1"/>
        <v>TAIWAN(taipei)</v>
      </c>
    </row>
    <row r="12" spans="1:10" x14ac:dyDescent="0.4">
      <c r="A12" s="4" t="s">
        <v>18</v>
      </c>
      <c r="B12" s="4" t="s">
        <v>9</v>
      </c>
      <c r="C12" s="4" t="s">
        <v>9</v>
      </c>
      <c r="D12" s="4" t="s">
        <v>9</v>
      </c>
      <c r="E12" s="4" t="str">
        <f t="shared" si="0"/>
        <v>개근</v>
      </c>
      <c r="G12" s="4" t="s">
        <v>42</v>
      </c>
      <c r="H12" s="4" t="s">
        <v>43</v>
      </c>
      <c r="I12" s="4" t="str">
        <f t="shared" si="1"/>
        <v>EGYPT(cairo)</v>
      </c>
    </row>
    <row r="14" spans="1:10" x14ac:dyDescent="0.4">
      <c r="A14" s="2" t="s">
        <v>44</v>
      </c>
      <c r="B14" s="3" t="s">
        <v>183</v>
      </c>
      <c r="G14" s="2" t="s">
        <v>45</v>
      </c>
      <c r="H14" s="3" t="s">
        <v>46</v>
      </c>
    </row>
    <row r="15" spans="1:10" x14ac:dyDescent="0.4">
      <c r="A15" s="4" t="s">
        <v>197</v>
      </c>
      <c r="B15" s="4" t="s">
        <v>184</v>
      </c>
      <c r="C15" s="4" t="s">
        <v>185</v>
      </c>
      <c r="D15" s="4" t="s">
        <v>186</v>
      </c>
      <c r="E15" s="4" t="s">
        <v>199</v>
      </c>
      <c r="G15" s="4" t="s">
        <v>47</v>
      </c>
      <c r="H15" s="4" t="s">
        <v>48</v>
      </c>
      <c r="I15" s="4" t="s">
        <v>49</v>
      </c>
      <c r="J15" s="4" t="s">
        <v>50</v>
      </c>
    </row>
    <row r="16" spans="1:10" x14ac:dyDescent="0.4">
      <c r="A16" s="4" t="s">
        <v>187</v>
      </c>
      <c r="B16" s="4" t="s">
        <v>194</v>
      </c>
      <c r="C16" s="4">
        <v>92</v>
      </c>
      <c r="D16" s="4">
        <v>87</v>
      </c>
      <c r="E16" s="4">
        <f>SUM(C16:D16)</f>
        <v>179</v>
      </c>
      <c r="G16" s="4" t="s">
        <v>51</v>
      </c>
      <c r="H16" s="4">
        <v>67</v>
      </c>
      <c r="I16" s="6">
        <v>82410</v>
      </c>
      <c r="J16" s="4" t="s">
        <v>52</v>
      </c>
    </row>
    <row r="17" spans="1:10" x14ac:dyDescent="0.4">
      <c r="A17" s="4" t="s">
        <v>188</v>
      </c>
      <c r="B17" s="4" t="s">
        <v>194</v>
      </c>
      <c r="C17" s="4">
        <v>82</v>
      </c>
      <c r="D17" s="4">
        <v>85</v>
      </c>
      <c r="E17" s="4">
        <f t="shared" ref="E17:E22" si="2">SUM(C17:D17)</f>
        <v>167</v>
      </c>
      <c r="G17" s="4" t="s">
        <v>53</v>
      </c>
      <c r="H17" s="4">
        <v>86</v>
      </c>
      <c r="I17" s="6">
        <v>105780</v>
      </c>
      <c r="J17" s="4" t="s">
        <v>54</v>
      </c>
    </row>
    <row r="18" spans="1:10" x14ac:dyDescent="0.4">
      <c r="A18" s="4" t="s">
        <v>189</v>
      </c>
      <c r="B18" s="4" t="s">
        <v>195</v>
      </c>
      <c r="C18" s="4">
        <v>66</v>
      </c>
      <c r="D18" s="4">
        <v>76</v>
      </c>
      <c r="E18" s="4">
        <f t="shared" si="2"/>
        <v>142</v>
      </c>
      <c r="G18" s="4" t="s">
        <v>55</v>
      </c>
      <c r="H18" s="4">
        <v>16</v>
      </c>
      <c r="I18" s="6">
        <v>19680</v>
      </c>
      <c r="J18" s="4" t="s">
        <v>56</v>
      </c>
    </row>
    <row r="19" spans="1:10" x14ac:dyDescent="0.4">
      <c r="A19" s="4" t="s">
        <v>190</v>
      </c>
      <c r="B19" s="4" t="s">
        <v>195</v>
      </c>
      <c r="C19" s="4">
        <v>84</v>
      </c>
      <c r="D19" s="4">
        <v>91</v>
      </c>
      <c r="E19" s="4">
        <f t="shared" si="2"/>
        <v>175</v>
      </c>
      <c r="G19" s="4" t="s">
        <v>57</v>
      </c>
      <c r="H19" s="4">
        <v>150</v>
      </c>
      <c r="I19" s="6">
        <v>184500</v>
      </c>
      <c r="J19" s="4" t="s">
        <v>58</v>
      </c>
    </row>
    <row r="20" spans="1:10" x14ac:dyDescent="0.4">
      <c r="A20" s="4" t="s">
        <v>191</v>
      </c>
      <c r="B20" s="4" t="s">
        <v>196</v>
      </c>
      <c r="C20" s="4">
        <v>89</v>
      </c>
      <c r="D20" s="4">
        <v>87</v>
      </c>
      <c r="E20" s="4">
        <f t="shared" si="2"/>
        <v>176</v>
      </c>
      <c r="G20" s="4" t="s">
        <v>59</v>
      </c>
      <c r="H20" s="4">
        <v>99</v>
      </c>
      <c r="I20" s="6">
        <v>121770</v>
      </c>
      <c r="J20" s="4" t="s">
        <v>60</v>
      </c>
    </row>
    <row r="21" spans="1:10" x14ac:dyDescent="0.4">
      <c r="A21" s="4" t="s">
        <v>192</v>
      </c>
      <c r="B21" s="4" t="s">
        <v>196</v>
      </c>
      <c r="C21" s="4">
        <v>93</v>
      </c>
      <c r="D21" s="4">
        <v>95</v>
      </c>
      <c r="E21" s="4">
        <f t="shared" si="2"/>
        <v>188</v>
      </c>
      <c r="G21" s="4" t="s">
        <v>53</v>
      </c>
      <c r="H21" s="4">
        <v>91</v>
      </c>
      <c r="I21" s="6">
        <v>111930</v>
      </c>
      <c r="J21" s="4" t="s">
        <v>61</v>
      </c>
    </row>
    <row r="22" spans="1:10" x14ac:dyDescent="0.4">
      <c r="A22" s="4" t="s">
        <v>193</v>
      </c>
      <c r="B22" s="4" t="s">
        <v>196</v>
      </c>
      <c r="C22" s="4">
        <v>79</v>
      </c>
      <c r="D22" s="4">
        <v>87</v>
      </c>
      <c r="E22" s="4">
        <f t="shared" si="2"/>
        <v>166</v>
      </c>
      <c r="G22" s="4" t="s">
        <v>51</v>
      </c>
      <c r="H22" s="4">
        <v>70</v>
      </c>
      <c r="I22" s="6">
        <v>86100</v>
      </c>
      <c r="J22" s="4" t="s">
        <v>62</v>
      </c>
    </row>
    <row r="23" spans="1:10" x14ac:dyDescent="0.4">
      <c r="A23" s="13" t="s">
        <v>198</v>
      </c>
      <c r="B23" s="14"/>
      <c r="C23" s="14"/>
      <c r="D23" s="15"/>
      <c r="E23" s="10">
        <f>COUNTIFS(C16:C22,"&gt;=80",D16:D22,"&gt;=80",E16:E22,"&gt;="&amp;AVERAGE(E16:E22))/COUNTA(A16:A22)</f>
        <v>0.5714285714285714</v>
      </c>
      <c r="G23" s="13" t="s">
        <v>63</v>
      </c>
      <c r="H23" s="14"/>
      <c r="I23" s="15"/>
      <c r="J23" s="4" t="str">
        <f>VLOOKUP(LARGE(I16:I22,1),I16:J22,2,0)</f>
        <v xml:space="preserve"> HSP-004 </v>
      </c>
    </row>
    <row r="25" spans="1:10" x14ac:dyDescent="0.4">
      <c r="A25" s="2" t="s">
        <v>64</v>
      </c>
      <c r="B25" s="3" t="s">
        <v>65</v>
      </c>
    </row>
    <row r="26" spans="1:10" x14ac:dyDescent="0.4">
      <c r="A26" s="4" t="s">
        <v>66</v>
      </c>
      <c r="B26" s="4" t="s">
        <v>67</v>
      </c>
      <c r="C26" s="4" t="s">
        <v>23</v>
      </c>
      <c r="D26" s="5" t="s">
        <v>68</v>
      </c>
    </row>
    <row r="27" spans="1:10" x14ac:dyDescent="0.4">
      <c r="A27" s="7">
        <v>45809</v>
      </c>
      <c r="B27" s="4">
        <v>123001</v>
      </c>
      <c r="C27" s="4" t="s">
        <v>69</v>
      </c>
      <c r="D27" s="4" t="str">
        <f>IF(WEEKDAY(A27,2)&gt;=5,"평일","주말")</f>
        <v>평일</v>
      </c>
    </row>
    <row r="28" spans="1:10" x14ac:dyDescent="0.4">
      <c r="A28" s="7">
        <v>45812</v>
      </c>
      <c r="B28" s="4">
        <v>123002</v>
      </c>
      <c r="C28" s="4" t="s">
        <v>70</v>
      </c>
      <c r="D28" s="4" t="str">
        <f t="shared" ref="D28:D34" si="3">IF(WEEKDAY(A28,2)&gt;=5,"평일","주말")</f>
        <v>주말</v>
      </c>
    </row>
    <row r="29" spans="1:10" x14ac:dyDescent="0.4">
      <c r="A29" s="7">
        <v>45815</v>
      </c>
      <c r="B29" s="4">
        <v>123003</v>
      </c>
      <c r="C29" s="4" t="s">
        <v>71</v>
      </c>
      <c r="D29" s="4" t="str">
        <f t="shared" si="3"/>
        <v>평일</v>
      </c>
    </row>
    <row r="30" spans="1:10" x14ac:dyDescent="0.4">
      <c r="A30" s="7">
        <v>45816</v>
      </c>
      <c r="B30" s="4">
        <v>123004</v>
      </c>
      <c r="C30" s="4" t="s">
        <v>72</v>
      </c>
      <c r="D30" s="4" t="str">
        <f t="shared" si="3"/>
        <v>평일</v>
      </c>
    </row>
    <row r="31" spans="1:10" x14ac:dyDescent="0.4">
      <c r="A31" s="7">
        <v>45818</v>
      </c>
      <c r="B31" s="4">
        <v>123005</v>
      </c>
      <c r="C31" s="4" t="s">
        <v>73</v>
      </c>
      <c r="D31" s="4" t="str">
        <f t="shared" si="3"/>
        <v>주말</v>
      </c>
    </row>
    <row r="32" spans="1:10" x14ac:dyDescent="0.4">
      <c r="A32" s="7">
        <v>45821</v>
      </c>
      <c r="B32" s="4">
        <v>123006</v>
      </c>
      <c r="C32" s="4" t="s">
        <v>74</v>
      </c>
      <c r="D32" s="4" t="str">
        <f t="shared" si="3"/>
        <v>평일</v>
      </c>
    </row>
    <row r="33" spans="1:4" x14ac:dyDescent="0.4">
      <c r="A33" s="7">
        <v>45822</v>
      </c>
      <c r="B33" s="4">
        <v>123007</v>
      </c>
      <c r="C33" s="4" t="s">
        <v>75</v>
      </c>
      <c r="D33" s="4" t="str">
        <f t="shared" si="3"/>
        <v>평일</v>
      </c>
    </row>
    <row r="34" spans="1:4" x14ac:dyDescent="0.4">
      <c r="A34" s="7">
        <v>45827</v>
      </c>
      <c r="B34" s="4">
        <v>123008</v>
      </c>
      <c r="C34" s="4" t="s">
        <v>76</v>
      </c>
      <c r="D34" s="4" t="str">
        <f t="shared" si="3"/>
        <v>주말</v>
      </c>
    </row>
  </sheetData>
  <mergeCells count="2">
    <mergeCell ref="G23:I23"/>
    <mergeCell ref="A23:D23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A3692-5FA2-4EDE-8DC2-457C17D52B1E}">
  <dimension ref="B1:L10"/>
  <sheetViews>
    <sheetView workbookViewId="0">
      <selection activeCell="G3" sqref="G3:L8"/>
    </sheetView>
  </sheetViews>
  <sheetFormatPr defaultRowHeight="17.399999999999999" x14ac:dyDescent="0.4"/>
  <cols>
    <col min="1" max="1" width="2.59765625" customWidth="1"/>
  </cols>
  <sheetData>
    <row r="1" spans="2:12" x14ac:dyDescent="0.4">
      <c r="B1" s="16" t="s">
        <v>114</v>
      </c>
      <c r="C1" s="16"/>
    </row>
    <row r="2" spans="2:12" x14ac:dyDescent="0.4">
      <c r="B2" s="5" t="s">
        <v>115</v>
      </c>
      <c r="C2" s="4">
        <v>90</v>
      </c>
      <c r="H2" s="17" t="s">
        <v>125</v>
      </c>
      <c r="I2" s="17"/>
      <c r="J2" s="17"/>
      <c r="K2" s="17"/>
      <c r="L2" s="17"/>
    </row>
    <row r="3" spans="2:12" x14ac:dyDescent="0.4">
      <c r="B3" s="5" t="s">
        <v>116</v>
      </c>
      <c r="C3" s="4">
        <v>64</v>
      </c>
      <c r="G3" s="4">
        <f>C2*C10+C3*D10+C4*E10</f>
        <v>75.599999999999994</v>
      </c>
      <c r="H3" s="10">
        <v>0.1</v>
      </c>
      <c r="I3" s="10">
        <v>0.2</v>
      </c>
      <c r="J3" s="10">
        <v>0.3</v>
      </c>
      <c r="K3" s="10">
        <v>0.4</v>
      </c>
      <c r="L3" s="10">
        <v>0.5</v>
      </c>
    </row>
    <row r="4" spans="2:12" x14ac:dyDescent="0.4">
      <c r="B4" s="5" t="s">
        <v>117</v>
      </c>
      <c r="C4" s="4">
        <v>80</v>
      </c>
      <c r="F4" s="16" t="s">
        <v>124</v>
      </c>
      <c r="G4" s="10">
        <v>0.1</v>
      </c>
      <c r="H4" s="4">
        <f t="dataTable" ref="H4:L8" dt2D="1" dtr="1" r1="C3" r2="C2"/>
        <v>32.06</v>
      </c>
      <c r="I4" s="4">
        <v>32.1</v>
      </c>
      <c r="J4" s="4">
        <v>32.14</v>
      </c>
      <c r="K4" s="4">
        <v>32.18</v>
      </c>
      <c r="L4" s="4">
        <v>32.22</v>
      </c>
    </row>
    <row r="5" spans="2:12" x14ac:dyDescent="0.4">
      <c r="B5" s="5" t="s">
        <v>118</v>
      </c>
      <c r="C5" s="4">
        <f>C2*C10+C3*D10+C4*E10</f>
        <v>75.599999999999994</v>
      </c>
      <c r="F5" s="16"/>
      <c r="G5" s="10">
        <v>0.2</v>
      </c>
      <c r="H5" s="4">
        <v>32.08</v>
      </c>
      <c r="I5" s="4">
        <v>32.119999999999997</v>
      </c>
      <c r="J5" s="4">
        <v>32.159999999999997</v>
      </c>
      <c r="K5" s="4">
        <v>32.200000000000003</v>
      </c>
      <c r="L5" s="4">
        <v>32.24</v>
      </c>
    </row>
    <row r="6" spans="2:12" x14ac:dyDescent="0.4">
      <c r="F6" s="16"/>
      <c r="G6" s="10">
        <v>0.3</v>
      </c>
      <c r="H6" s="4">
        <v>32.1</v>
      </c>
      <c r="I6" s="4">
        <v>32.14</v>
      </c>
      <c r="J6" s="4">
        <v>32.18</v>
      </c>
      <c r="K6" s="4">
        <v>32.22</v>
      </c>
      <c r="L6" s="4">
        <v>32.26</v>
      </c>
    </row>
    <row r="7" spans="2:12" x14ac:dyDescent="0.4">
      <c r="F7" s="16"/>
      <c r="G7" s="10">
        <v>0.4</v>
      </c>
      <c r="H7" s="4">
        <v>32.119999999999997</v>
      </c>
      <c r="I7" s="4">
        <v>32.159999999999997</v>
      </c>
      <c r="J7" s="4">
        <v>32.200000000000003</v>
      </c>
      <c r="K7" s="4">
        <v>32.24</v>
      </c>
      <c r="L7" s="4">
        <v>32.28</v>
      </c>
    </row>
    <row r="8" spans="2:12" x14ac:dyDescent="0.4">
      <c r="B8" s="16" t="s">
        <v>119</v>
      </c>
      <c r="C8" s="16"/>
      <c r="D8" s="16"/>
      <c r="E8" s="16"/>
      <c r="F8" s="16"/>
      <c r="G8" s="10">
        <v>0.5</v>
      </c>
      <c r="H8" s="4">
        <v>32.14</v>
      </c>
      <c r="I8" s="4">
        <v>32.18</v>
      </c>
      <c r="J8" s="4">
        <v>32.22</v>
      </c>
      <c r="K8" s="4">
        <v>32.26</v>
      </c>
      <c r="L8" s="4">
        <v>32.299999999999997</v>
      </c>
    </row>
    <row r="9" spans="2:12" x14ac:dyDescent="0.4">
      <c r="B9" s="5" t="s">
        <v>120</v>
      </c>
      <c r="C9" s="5" t="s">
        <v>7</v>
      </c>
      <c r="D9" s="5" t="s">
        <v>121</v>
      </c>
      <c r="E9" s="5" t="s">
        <v>122</v>
      </c>
    </row>
    <row r="10" spans="2:12" x14ac:dyDescent="0.4">
      <c r="B10" s="4" t="s">
        <v>123</v>
      </c>
      <c r="C10" s="10">
        <v>0.2</v>
      </c>
      <c r="D10" s="10">
        <v>0.4</v>
      </c>
      <c r="E10" s="10">
        <v>0.4</v>
      </c>
    </row>
  </sheetData>
  <mergeCells count="4">
    <mergeCell ref="B1:C1"/>
    <mergeCell ref="B8:E8"/>
    <mergeCell ref="F4:F8"/>
    <mergeCell ref="H2:L2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A07F4-DF05-4A2A-9EF5-835CD776EEF7}">
  <dimension ref="B1:J14"/>
  <sheetViews>
    <sheetView workbookViewId="0">
      <selection activeCell="B12" sqref="B12:E14"/>
    </sheetView>
  </sheetViews>
  <sheetFormatPr defaultRowHeight="17.399999999999999" x14ac:dyDescent="0.4"/>
  <cols>
    <col min="1" max="1" width="2.59765625" customWidth="1"/>
    <col min="2" max="2" width="13.09765625" bestFit="1" customWidth="1"/>
    <col min="7" max="7" width="13.09765625" bestFit="1" customWidth="1"/>
  </cols>
  <sheetData>
    <row r="1" spans="2:10" x14ac:dyDescent="0.4">
      <c r="B1" s="16" t="s">
        <v>126</v>
      </c>
      <c r="C1" s="16"/>
      <c r="D1" s="16"/>
      <c r="E1" s="16"/>
      <c r="G1" s="16" t="s">
        <v>127</v>
      </c>
      <c r="H1" s="16"/>
      <c r="I1" s="16"/>
      <c r="J1" s="16"/>
    </row>
    <row r="2" spans="2:10" x14ac:dyDescent="0.4">
      <c r="B2" s="4" t="s">
        <v>129</v>
      </c>
      <c r="C2" s="4" t="s">
        <v>130</v>
      </c>
      <c r="D2" s="4" t="s">
        <v>131</v>
      </c>
      <c r="E2" s="4" t="s">
        <v>138</v>
      </c>
      <c r="G2" s="4" t="s">
        <v>129</v>
      </c>
      <c r="H2" s="4" t="s">
        <v>130</v>
      </c>
      <c r="I2" s="4" t="s">
        <v>131</v>
      </c>
      <c r="J2" s="4" t="s">
        <v>138</v>
      </c>
    </row>
    <row r="3" spans="2:10" x14ac:dyDescent="0.4">
      <c r="B3" s="4" t="s">
        <v>132</v>
      </c>
      <c r="C3" s="4">
        <v>550</v>
      </c>
      <c r="D3" s="4">
        <v>56</v>
      </c>
      <c r="E3" s="4">
        <v>340</v>
      </c>
      <c r="G3" s="4" t="s">
        <v>132</v>
      </c>
      <c r="H3" s="4">
        <v>440</v>
      </c>
      <c r="I3" s="4">
        <v>47</v>
      </c>
      <c r="J3" s="4">
        <v>300</v>
      </c>
    </row>
    <row r="4" spans="2:10" x14ac:dyDescent="0.4">
      <c r="B4" s="4" t="s">
        <v>133</v>
      </c>
      <c r="C4" s="4">
        <v>345</v>
      </c>
      <c r="D4" s="4">
        <v>89</v>
      </c>
      <c r="E4" s="4">
        <v>110</v>
      </c>
      <c r="G4" s="4" t="s">
        <v>133</v>
      </c>
      <c r="H4" s="4">
        <v>456</v>
      </c>
      <c r="I4" s="4">
        <v>234</v>
      </c>
      <c r="J4" s="4">
        <v>322</v>
      </c>
    </row>
    <row r="5" spans="2:10" x14ac:dyDescent="0.4">
      <c r="B5" s="4" t="s">
        <v>134</v>
      </c>
      <c r="C5" s="4">
        <v>789</v>
      </c>
      <c r="D5" s="4">
        <v>456</v>
      </c>
      <c r="E5" s="4">
        <v>70</v>
      </c>
      <c r="G5" s="4" t="s">
        <v>134</v>
      </c>
      <c r="H5" s="4">
        <v>556</v>
      </c>
      <c r="I5" s="4">
        <v>556</v>
      </c>
      <c r="J5" s="4">
        <v>220</v>
      </c>
    </row>
    <row r="6" spans="2:10" x14ac:dyDescent="0.4">
      <c r="B6" s="4" t="s">
        <v>135</v>
      </c>
      <c r="C6" s="4">
        <v>120</v>
      </c>
      <c r="D6" s="4">
        <v>98</v>
      </c>
      <c r="E6" s="4">
        <v>20</v>
      </c>
      <c r="G6" s="4" t="s">
        <v>135</v>
      </c>
      <c r="H6" s="4">
        <v>234</v>
      </c>
      <c r="I6" s="4">
        <v>100</v>
      </c>
      <c r="J6" s="4">
        <v>30</v>
      </c>
    </row>
    <row r="7" spans="2:10" x14ac:dyDescent="0.4">
      <c r="B7" s="4" t="s">
        <v>136</v>
      </c>
      <c r="C7" s="4">
        <v>345</v>
      </c>
      <c r="D7" s="4">
        <v>123</v>
      </c>
      <c r="E7" s="4">
        <v>98</v>
      </c>
      <c r="G7" s="4" t="s">
        <v>136</v>
      </c>
      <c r="H7" s="4">
        <v>556</v>
      </c>
      <c r="I7" s="4">
        <v>145</v>
      </c>
      <c r="J7" s="4">
        <v>78</v>
      </c>
    </row>
    <row r="8" spans="2:10" x14ac:dyDescent="0.4">
      <c r="B8" s="4" t="s">
        <v>137</v>
      </c>
      <c r="C8" s="4">
        <v>666</v>
      </c>
      <c r="D8" s="4">
        <v>110</v>
      </c>
      <c r="E8" s="4">
        <v>89</v>
      </c>
      <c r="G8" s="4" t="s">
        <v>137</v>
      </c>
      <c r="H8" s="4">
        <v>675</v>
      </c>
      <c r="I8" s="4">
        <v>98</v>
      </c>
      <c r="J8" s="4">
        <v>65</v>
      </c>
    </row>
    <row r="11" spans="2:10" x14ac:dyDescent="0.4">
      <c r="B11" s="16" t="s">
        <v>128</v>
      </c>
      <c r="C11" s="16"/>
      <c r="D11" s="16"/>
      <c r="E11" s="16"/>
    </row>
    <row r="12" spans="2:10" x14ac:dyDescent="0.4">
      <c r="B12" s="4" t="s">
        <v>129</v>
      </c>
      <c r="C12" s="4" t="s">
        <v>130</v>
      </c>
      <c r="D12" s="4" t="s">
        <v>131</v>
      </c>
      <c r="E12" s="4" t="s">
        <v>138</v>
      </c>
    </row>
    <row r="13" spans="2:10" x14ac:dyDescent="0.4">
      <c r="B13" s="4" t="s">
        <v>232</v>
      </c>
      <c r="C13" s="4">
        <v>535.5</v>
      </c>
      <c r="D13" s="4">
        <v>132.75</v>
      </c>
      <c r="E13" s="4">
        <v>146.5</v>
      </c>
    </row>
    <row r="14" spans="2:10" x14ac:dyDescent="0.4">
      <c r="B14" s="4" t="s">
        <v>233</v>
      </c>
      <c r="C14" s="4">
        <v>583.75</v>
      </c>
      <c r="D14" s="4">
        <v>278.75</v>
      </c>
      <c r="E14" s="4">
        <v>232.5</v>
      </c>
    </row>
  </sheetData>
  <dataConsolidate function="average" leftLabels="1" topLabels="1">
    <dataRefs count="2">
      <dataRef ref="B2:E8" sheet="분석작업-2"/>
      <dataRef ref="G2:J8" sheet="분석작업-2"/>
    </dataRefs>
  </dataConsolidate>
  <mergeCells count="3">
    <mergeCell ref="B1:E1"/>
    <mergeCell ref="G1:J1"/>
    <mergeCell ref="B11:E1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015D3-D7EB-4691-853E-B0059126ED76}">
  <dimension ref="B1:G14"/>
  <sheetViews>
    <sheetView workbookViewId="0">
      <selection activeCell="M18" sqref="M18"/>
    </sheetView>
  </sheetViews>
  <sheetFormatPr defaultRowHeight="17.399999999999999" x14ac:dyDescent="0.4"/>
  <cols>
    <col min="1" max="1" width="2.59765625" customWidth="1"/>
    <col min="3" max="3" width="10.3984375" bestFit="1" customWidth="1"/>
    <col min="4" max="7" width="9.59765625" customWidth="1"/>
  </cols>
  <sheetData>
    <row r="1" spans="2:7" ht="21" x14ac:dyDescent="0.4">
      <c r="B1" s="12" t="s">
        <v>139</v>
      </c>
      <c r="C1" s="12"/>
      <c r="D1" s="12"/>
      <c r="E1" s="12"/>
      <c r="F1" s="12"/>
      <c r="G1" s="12"/>
    </row>
    <row r="2" spans="2:7" x14ac:dyDescent="0.4">
      <c r="G2" s="11" t="s">
        <v>140</v>
      </c>
    </row>
    <row r="3" spans="2:7" x14ac:dyDescent="0.4">
      <c r="B3" s="4" t="s">
        <v>141</v>
      </c>
      <c r="C3" s="4" t="s">
        <v>142</v>
      </c>
      <c r="D3" s="4" t="s">
        <v>143</v>
      </c>
      <c r="E3" s="4" t="s">
        <v>144</v>
      </c>
      <c r="F3" s="4" t="s">
        <v>145</v>
      </c>
      <c r="G3" s="4" t="s">
        <v>146</v>
      </c>
    </row>
    <row r="4" spans="2:7" x14ac:dyDescent="0.4">
      <c r="B4" s="4">
        <v>4</v>
      </c>
      <c r="C4" s="4" t="s">
        <v>147</v>
      </c>
      <c r="D4" s="28">
        <v>130000</v>
      </c>
      <c r="E4" s="28">
        <v>10350</v>
      </c>
      <c r="F4" s="28">
        <v>1750</v>
      </c>
      <c r="G4" s="28">
        <f>SUM(D4:F4)</f>
        <v>142100</v>
      </c>
    </row>
    <row r="5" spans="2:7" x14ac:dyDescent="0.4">
      <c r="B5" s="4">
        <v>5</v>
      </c>
      <c r="C5" s="4" t="s">
        <v>148</v>
      </c>
      <c r="D5" s="28">
        <v>130000</v>
      </c>
      <c r="E5" s="28">
        <v>10350</v>
      </c>
      <c r="F5" s="28">
        <v>1750</v>
      </c>
      <c r="G5" s="28">
        <f t="shared" ref="G5:G14" si="0">SUM(D5:F5)</f>
        <v>142100</v>
      </c>
    </row>
    <row r="6" spans="2:7" x14ac:dyDescent="0.4">
      <c r="B6" s="4">
        <v>8</v>
      </c>
      <c r="C6" s="4" t="s">
        <v>149</v>
      </c>
      <c r="D6" s="28">
        <v>440000</v>
      </c>
      <c r="E6" s="28">
        <v>6000</v>
      </c>
      <c r="F6" s="28">
        <v>2590</v>
      </c>
      <c r="G6" s="28">
        <f t="shared" si="0"/>
        <v>448590</v>
      </c>
    </row>
    <row r="7" spans="2:7" x14ac:dyDescent="0.4">
      <c r="B7" s="4">
        <v>6</v>
      </c>
      <c r="C7" s="4" t="s">
        <v>150</v>
      </c>
      <c r="D7" s="28">
        <v>200000</v>
      </c>
      <c r="E7" s="28">
        <v>14000</v>
      </c>
      <c r="F7" s="28">
        <v>3600</v>
      </c>
      <c r="G7" s="28">
        <f t="shared" si="0"/>
        <v>217600</v>
      </c>
    </row>
    <row r="8" spans="2:7" x14ac:dyDescent="0.4">
      <c r="B8" s="4">
        <v>1</v>
      </c>
      <c r="C8" s="4" t="s">
        <v>151</v>
      </c>
      <c r="D8" s="28">
        <v>800000</v>
      </c>
      <c r="E8" s="28">
        <v>20000</v>
      </c>
      <c r="F8" s="28">
        <v>4320</v>
      </c>
      <c r="G8" s="28">
        <f t="shared" si="0"/>
        <v>824320</v>
      </c>
    </row>
    <row r="9" spans="2:7" x14ac:dyDescent="0.4">
      <c r="B9" s="4">
        <v>7</v>
      </c>
      <c r="C9" s="4" t="s">
        <v>152</v>
      </c>
      <c r="D9" s="28">
        <v>178000</v>
      </c>
      <c r="E9" s="28">
        <v>17800</v>
      </c>
      <c r="F9" s="28">
        <v>4960</v>
      </c>
      <c r="G9" s="28">
        <f t="shared" si="0"/>
        <v>200760</v>
      </c>
    </row>
    <row r="10" spans="2:7" x14ac:dyDescent="0.4">
      <c r="B10" s="4">
        <v>11</v>
      </c>
      <c r="C10" s="4" t="s">
        <v>153</v>
      </c>
      <c r="D10" s="28">
        <v>400000</v>
      </c>
      <c r="E10" s="28">
        <v>14100</v>
      </c>
      <c r="F10" s="28">
        <v>5200</v>
      </c>
      <c r="G10" s="28">
        <f t="shared" si="0"/>
        <v>419300</v>
      </c>
    </row>
    <row r="11" spans="2:7" x14ac:dyDescent="0.4">
      <c r="B11" s="4">
        <v>3</v>
      </c>
      <c r="C11" s="4" t="s">
        <v>152</v>
      </c>
      <c r="D11" s="28">
        <v>343000</v>
      </c>
      <c r="E11" s="28">
        <v>12362</v>
      </c>
      <c r="F11" s="28">
        <v>5500</v>
      </c>
      <c r="G11" s="28">
        <f t="shared" si="0"/>
        <v>360862</v>
      </c>
    </row>
    <row r="12" spans="2:7" x14ac:dyDescent="0.4">
      <c r="B12" s="4">
        <v>10</v>
      </c>
      <c r="C12" s="4" t="s">
        <v>154</v>
      </c>
      <c r="D12" s="28">
        <v>500000</v>
      </c>
      <c r="E12" s="28">
        <v>22000</v>
      </c>
      <c r="F12" s="28">
        <v>6720</v>
      </c>
      <c r="G12" s="28">
        <f t="shared" si="0"/>
        <v>528720</v>
      </c>
    </row>
    <row r="13" spans="2:7" x14ac:dyDescent="0.4">
      <c r="B13" s="4">
        <v>2</v>
      </c>
      <c r="C13" s="4" t="s">
        <v>155</v>
      </c>
      <c r="D13" s="28">
        <v>700000</v>
      </c>
      <c r="E13" s="28">
        <v>97500</v>
      </c>
      <c r="F13" s="28">
        <v>7100</v>
      </c>
      <c r="G13" s="28">
        <f t="shared" si="0"/>
        <v>804600</v>
      </c>
    </row>
    <row r="14" spans="2:7" x14ac:dyDescent="0.4">
      <c r="B14" s="4">
        <v>9</v>
      </c>
      <c r="C14" s="4" t="s">
        <v>156</v>
      </c>
      <c r="D14" s="28">
        <v>350000</v>
      </c>
      <c r="E14" s="28">
        <v>49550</v>
      </c>
      <c r="F14" s="28">
        <v>5280</v>
      </c>
      <c r="G14" s="28">
        <f t="shared" si="0"/>
        <v>404830</v>
      </c>
    </row>
  </sheetData>
  <mergeCells count="1">
    <mergeCell ref="B1:G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3" name="Button 1">
              <controlPr defaultSize="0" print="0" autoFill="0" autoPict="0" macro="[0]!합계">
                <anchor moveWithCells="1" sizeWithCells="1">
                  <from>
                    <xdr:col>2</xdr:col>
                    <xdr:colOff>0</xdr:colOff>
                    <xdr:row>14</xdr:row>
                    <xdr:rowOff>205740</xdr:rowOff>
                  </from>
                  <to>
                    <xdr:col>4</xdr:col>
                    <xdr:colOff>0</xdr:colOff>
                    <xdr:row>17</xdr:row>
                    <xdr:rowOff>15240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F3BA1-4B3D-4054-B67D-E65B64F89924}">
  <dimension ref="B1:O11"/>
  <sheetViews>
    <sheetView tabSelected="1" workbookViewId="0">
      <selection activeCell="G5" sqref="G5"/>
    </sheetView>
  </sheetViews>
  <sheetFormatPr defaultRowHeight="17.399999999999999" x14ac:dyDescent="0.4"/>
  <cols>
    <col min="1" max="1" width="2.59765625" customWidth="1"/>
    <col min="4" max="15" width="6.59765625" customWidth="1"/>
  </cols>
  <sheetData>
    <row r="1" spans="2:15" ht="21" x14ac:dyDescent="0.4">
      <c r="B1" s="12" t="s">
        <v>157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2:15" x14ac:dyDescent="0.4">
      <c r="K2" t="s">
        <v>158</v>
      </c>
    </row>
    <row r="3" spans="2:15" x14ac:dyDescent="0.4">
      <c r="B3" s="4" t="s">
        <v>95</v>
      </c>
      <c r="C3" s="4" t="s">
        <v>159</v>
      </c>
      <c r="D3" s="4" t="s">
        <v>160</v>
      </c>
      <c r="E3" s="4" t="s">
        <v>161</v>
      </c>
      <c r="F3" s="4" t="s">
        <v>162</v>
      </c>
      <c r="G3" s="4" t="s">
        <v>163</v>
      </c>
      <c r="H3" s="4" t="s">
        <v>164</v>
      </c>
      <c r="I3" s="4" t="s">
        <v>165</v>
      </c>
      <c r="J3" s="4" t="s">
        <v>166</v>
      </c>
      <c r="K3" s="4" t="s">
        <v>167</v>
      </c>
      <c r="L3" s="4" t="s">
        <v>168</v>
      </c>
      <c r="M3" s="4" t="s">
        <v>169</v>
      </c>
      <c r="N3" s="4" t="s">
        <v>170</v>
      </c>
      <c r="O3" s="4" t="s">
        <v>171</v>
      </c>
    </row>
    <row r="4" spans="2:15" x14ac:dyDescent="0.4">
      <c r="B4" s="4" t="s">
        <v>172</v>
      </c>
      <c r="C4" s="4" t="s">
        <v>173</v>
      </c>
      <c r="D4" s="4">
        <v>540</v>
      </c>
      <c r="E4" s="4">
        <v>230</v>
      </c>
      <c r="F4" s="4">
        <v>190</v>
      </c>
      <c r="G4" s="4">
        <v>230</v>
      </c>
      <c r="H4" s="4">
        <v>250</v>
      </c>
      <c r="I4" s="4">
        <v>250</v>
      </c>
      <c r="J4" s="4">
        <v>280</v>
      </c>
      <c r="K4" s="4">
        <v>200</v>
      </c>
      <c r="L4" s="4">
        <v>190</v>
      </c>
      <c r="M4" s="4">
        <v>290</v>
      </c>
      <c r="N4" s="4">
        <v>300</v>
      </c>
      <c r="O4" s="4">
        <v>180</v>
      </c>
    </row>
    <row r="5" spans="2:15" x14ac:dyDescent="0.4">
      <c r="B5" s="4" t="s">
        <v>174</v>
      </c>
      <c r="C5" s="4" t="s">
        <v>175</v>
      </c>
      <c r="D5" s="4">
        <v>430</v>
      </c>
      <c r="E5" s="4">
        <v>210</v>
      </c>
      <c r="F5" s="4">
        <v>180</v>
      </c>
      <c r="G5" s="4">
        <v>260</v>
      </c>
      <c r="H5" s="4">
        <v>360</v>
      </c>
      <c r="I5" s="4">
        <v>240</v>
      </c>
      <c r="J5" s="4">
        <v>180</v>
      </c>
      <c r="K5" s="4">
        <v>250</v>
      </c>
      <c r="L5" s="4">
        <v>270</v>
      </c>
      <c r="M5" s="4">
        <v>250</v>
      </c>
      <c r="N5" s="4">
        <v>290</v>
      </c>
      <c r="O5" s="4">
        <v>160</v>
      </c>
    </row>
    <row r="6" spans="2:15" x14ac:dyDescent="0.4">
      <c r="B6" s="4" t="s">
        <v>176</v>
      </c>
      <c r="C6" s="4" t="s">
        <v>177</v>
      </c>
      <c r="D6" s="4">
        <v>120</v>
      </c>
      <c r="E6" s="4">
        <v>180</v>
      </c>
      <c r="F6" s="4">
        <v>200</v>
      </c>
      <c r="G6" s="4">
        <v>270</v>
      </c>
      <c r="H6" s="4">
        <v>250</v>
      </c>
      <c r="I6" s="4">
        <v>230</v>
      </c>
      <c r="J6" s="4">
        <v>190</v>
      </c>
      <c r="K6" s="4">
        <v>230</v>
      </c>
      <c r="L6" s="4">
        <v>180</v>
      </c>
      <c r="M6" s="4">
        <v>230</v>
      </c>
      <c r="N6" s="4">
        <v>300</v>
      </c>
      <c r="O6" s="4">
        <v>170</v>
      </c>
    </row>
    <row r="7" spans="2:15" x14ac:dyDescent="0.4">
      <c r="B7" s="4" t="s">
        <v>178</v>
      </c>
      <c r="C7" s="4" t="s">
        <v>71</v>
      </c>
      <c r="D7" s="4">
        <v>500</v>
      </c>
      <c r="E7" s="4">
        <v>310</v>
      </c>
      <c r="F7" s="4">
        <v>270</v>
      </c>
      <c r="G7" s="4">
        <v>280</v>
      </c>
      <c r="H7" s="4">
        <v>190</v>
      </c>
      <c r="I7" s="4">
        <v>280</v>
      </c>
      <c r="J7" s="4">
        <v>170</v>
      </c>
      <c r="K7" s="4">
        <v>210</v>
      </c>
      <c r="L7" s="4">
        <v>220</v>
      </c>
      <c r="M7" s="4">
        <v>280</v>
      </c>
      <c r="N7" s="4">
        <v>180</v>
      </c>
      <c r="O7" s="4">
        <v>210</v>
      </c>
    </row>
    <row r="8" spans="2:15" x14ac:dyDescent="0.4">
      <c r="B8" s="4" t="s">
        <v>179</v>
      </c>
      <c r="C8" s="4" t="s">
        <v>177</v>
      </c>
      <c r="D8" s="4">
        <v>120</v>
      </c>
      <c r="E8" s="4">
        <v>110</v>
      </c>
      <c r="F8" s="4">
        <v>140</v>
      </c>
      <c r="G8" s="4">
        <v>280</v>
      </c>
      <c r="H8" s="4">
        <v>300</v>
      </c>
      <c r="I8" s="4">
        <v>290</v>
      </c>
      <c r="J8" s="4">
        <v>210</v>
      </c>
      <c r="K8" s="4">
        <v>250</v>
      </c>
      <c r="L8" s="4">
        <v>200</v>
      </c>
      <c r="M8" s="4">
        <v>260</v>
      </c>
      <c r="N8" s="4">
        <v>190</v>
      </c>
      <c r="O8" s="4">
        <v>200</v>
      </c>
    </row>
    <row r="9" spans="2:15" x14ac:dyDescent="0.4">
      <c r="B9" s="4" t="s">
        <v>180</v>
      </c>
      <c r="C9" s="4" t="s">
        <v>175</v>
      </c>
      <c r="D9" s="4">
        <v>480</v>
      </c>
      <c r="E9" s="4">
        <v>310</v>
      </c>
      <c r="F9" s="4">
        <v>180</v>
      </c>
      <c r="G9" s="4">
        <v>260</v>
      </c>
      <c r="H9" s="4">
        <v>240</v>
      </c>
      <c r="I9" s="4">
        <v>240</v>
      </c>
      <c r="J9" s="4">
        <v>260</v>
      </c>
      <c r="K9" s="4">
        <v>240</v>
      </c>
      <c r="L9" s="4">
        <v>180</v>
      </c>
      <c r="M9" s="4">
        <v>260</v>
      </c>
      <c r="N9" s="4">
        <v>280</v>
      </c>
      <c r="O9" s="4">
        <v>220</v>
      </c>
    </row>
    <row r="10" spans="2:15" x14ac:dyDescent="0.4">
      <c r="B10" s="4" t="s">
        <v>181</v>
      </c>
      <c r="C10" s="4" t="s">
        <v>177</v>
      </c>
      <c r="D10" s="4">
        <v>160</v>
      </c>
      <c r="E10" s="4">
        <v>172</v>
      </c>
      <c r="F10" s="4">
        <v>210</v>
      </c>
      <c r="G10" s="4">
        <v>230</v>
      </c>
      <c r="H10" s="4">
        <v>290</v>
      </c>
      <c r="I10" s="4">
        <v>180</v>
      </c>
      <c r="J10" s="4">
        <v>150</v>
      </c>
      <c r="K10" s="4">
        <v>180</v>
      </c>
      <c r="L10" s="4">
        <v>260</v>
      </c>
      <c r="M10" s="4">
        <v>280</v>
      </c>
      <c r="N10" s="4">
        <v>260</v>
      </c>
      <c r="O10" s="4">
        <v>230</v>
      </c>
    </row>
    <row r="11" spans="2:15" x14ac:dyDescent="0.4">
      <c r="B11" s="4" t="s">
        <v>182</v>
      </c>
      <c r="C11" s="4" t="s">
        <v>177</v>
      </c>
      <c r="D11" s="4">
        <v>245</v>
      </c>
      <c r="E11" s="4">
        <v>112</v>
      </c>
      <c r="F11" s="4">
        <v>230</v>
      </c>
      <c r="G11" s="4">
        <v>240</v>
      </c>
      <c r="H11" s="4">
        <v>180</v>
      </c>
      <c r="I11" s="4">
        <v>190</v>
      </c>
      <c r="J11" s="4">
        <v>160</v>
      </c>
      <c r="K11" s="4">
        <v>190</v>
      </c>
      <c r="L11" s="4">
        <v>240</v>
      </c>
      <c r="M11" s="4">
        <v>270</v>
      </c>
      <c r="N11" s="4">
        <v>240</v>
      </c>
      <c r="O11" s="4">
        <v>310</v>
      </c>
    </row>
  </sheetData>
  <mergeCells count="1">
    <mergeCell ref="B1:O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  <vt:lpstr>'기본작업-3'!Criteria</vt:lpstr>
      <vt:lpstr>'기본작업-3'!Extract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시나공</dc:creator>
  <cp:lastModifiedBy>안인남</cp:lastModifiedBy>
  <dcterms:created xsi:type="dcterms:W3CDTF">2023-04-27T08:01:32Z</dcterms:created>
  <dcterms:modified xsi:type="dcterms:W3CDTF">2026-08-03T12:35:08Z</dcterms:modified>
</cp:coreProperties>
</file>