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13_ncr:1_{A4C8A0C3-7A4B-44AD-AD53-97B04D5B2030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19" i="4"/>
  <c r="D14" i="4"/>
  <c r="L4" i="4"/>
  <c r="L5" i="4"/>
  <c r="L6" i="4"/>
  <c r="L7" i="4"/>
  <c r="L8" i="4"/>
  <c r="L9" i="4"/>
  <c r="L10" i="4"/>
  <c r="L11" i="4"/>
  <c r="L3" i="4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<sst xmlns="http://schemas.openxmlformats.org/spreadsheetml/2006/main" count="535" uniqueCount="338">
  <si>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</si>
  <si>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</si>
  <si>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</si>
  <si>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</si>
  <si>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</si>
  <si>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</si>
  <si>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</si>
  <si>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</si>
  <si>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</si>
  <si>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</si>
  <si>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</si>
  <si>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</si>
  <si>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</si>
  <si>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</si>
  <si>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</si>
  <si>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</si>
  <si>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</si>
  <si>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</si>
  <si>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</si>
  <si>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</si>
  <si>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</si>
  <si>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</si>
  <si>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</si>
  <si>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</si>
  <si>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</si>
  <si>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</si>
  <si>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</si>
  <si>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</si>
  <si>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</si>
  <si>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</si>
  <si>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</si>
  <si>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</si>
  <si>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</si>
  <si>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</si>
  <si>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</si>
  <si>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</si>
  <si>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</si>
  <si>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</si>
  <si>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</si>
  <si>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</si>
  <si>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</si>
  <si>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</si>
  <si>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</si>
  <si>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</si>
  <si>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</si>
  <si>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</si>
  <si>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</si>
  <si>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</si>
  <si>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</si>
  <si>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</si>
  <si>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</si>
  <si>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</si>
  <si>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</si>
  <si>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</si>
  <si>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</si>
  <si>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</si>
  <si>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</si>
  <si>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</si>
  <si>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</si>
  <si>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</si>
  <si>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</si>
  <si>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</si>
  <si>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</si>
  <si>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</si>
  <si>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</si>
  <si>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</si>
  <si>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</si>
  <si>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</si>
  <si>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</si>
  <si>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</si>
  <si>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</si>
  <si>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</si>
  <si>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</si>
  <si>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</si>
  <si>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</si>
  <si>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</si>
  <si>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</si>
  <si>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</si>
  <si>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</si>
  <si>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</si>
  <si>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</si>
  <si>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</si>
  <si>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</si>
  <si>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</si>
  <si>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</si>
  <si>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</si>
  <si>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</si>
  <si>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</si>
  <si>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</si>
  <si>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</si>
  <si>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</si>
  <si>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</si>
  <si>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</si>
  <si>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</si>
  <si>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</si>
  <si>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</si>
  <si>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</si>
  <si>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</si>
  <si>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</si>
  <si>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</si>
  <si>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</si>
  <si>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</si>
  <si>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</si>
  <si>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</si>
  <si>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</si>
  <si>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</si>
  <si>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</si>
  <si>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</si>
  <si>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</si>
  <si>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</si>
  <si>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</si>
  <si>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</si>
  <si>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</si>
  <si>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</si>
  <si>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</si>
  <si>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</si>
  <si>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</si>
  <si>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</si>
  <si>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</si>
  <si>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</si>
  <si>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</si>
  <si>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</si>
  <si>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</si>
  <si>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</si>
  <si>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</si>
  <si>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</si>
  <si>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</si>
  <si>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</si>
  <si>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</si>
  <si>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</si>
  <si>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</si>
  <si>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</si>
  <si>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</si>
  <si>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</si>
  <si>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</si>
  <si>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</si>
  <si>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</si>
  <si>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</si>
  <si>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</si>
  <si>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</si>
  <si>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</si>
  <si>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</si>
  <si>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</si>
  <si>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</si>
  <si>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</si>
  <si>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</si>
  <si>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</si>
  <si>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</si>
  <si>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</si>
  <si>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</si>
  <si>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</si>
  <si>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</si>
  <si>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</si>
  <si>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</si>
  <si>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</si>
  <si>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</si>
  <si>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</si>
  <si>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</si>
  <si>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</si>
  <si>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</si>
  <si>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</si>
  <si>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</si>
  <si>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</si>
  <si>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</si>
  <si>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</si>
  <si>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</si>
  <si>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</si>
  <si>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</si>
  <si>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</si>
  <si>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</si>
  <si>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</si>
  <si>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</si>
  <si>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</si>
  <si>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</si>
  <si>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</si>
  <si>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</si>
  <si>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</si>
  <si>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</si>
  <si>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</si>
  <si>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</si>
  <si>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</si>
  <si>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</si>
  <si>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</si>
  <si>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</si>
  <si>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</si>
  <si>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</si>
  <si>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</si>
  <si>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</si>
  <si>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</si>
  <si>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</si>
  <si>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</si>
  <si>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</si>
  <si>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</si>
  <si>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</si>
  <si>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</si>
  <si>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</si>
  <si>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</si>
  <si>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</si>
  <si>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</si>
  <si>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</si>
  <si>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</si>
  <si>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</si>
  <si>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</si>
  <si>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</si>
  <si>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</si>
  <si>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</si>
  <si>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</si>
  <si>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</si>
  <si>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</si>
  <si>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</si>
  <si>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</si>
  <si>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</si>
  <si>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</si>
  <si>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</si>
  <si>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</si>
  <si>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</si>
  <si>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</si>
  <si>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</si>
  <si>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</si>
  <si>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</si>
  <si>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</si>
  <si>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</si>
  <si>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</si>
  <si>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</si>
  <si>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</si>
  <si>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</si>
  <si>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</si>
  <si>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</si>
  <si>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</si>
  <si>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</si>
  <si>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</si>
  <si>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</si>
  <si>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</si>
  <si>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</si>
  <si>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</si>
  <si>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</si>
  <si>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</si>
  <si>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</si>
  <si>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</si>
  <si>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</si>
  <si>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</si>
  <si>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</si>
  <si>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</si>
  <si>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</si>
  <si>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</si>
  <si>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</si>
  <si>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</si>
  <si>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</si>
  <si>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</si>
  <si>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</si>
  <si>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</si>
  <si>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</si>
  <si>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</si>
  <si>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</si>
  <si>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</si>
  <si>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</si>
  <si>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</si>
  <si>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</si>
  <si>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</si>
  <si>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</si>
  <si>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</si>
  <si>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</si>
  <si>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</si>
  <si>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</si>
  <si>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</si>
  <si>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</si>
  <si>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</si>
  <si>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</si>
  <si>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</si>
  <si>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</si>
  <si>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</si>
  <si>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</si>
  <si>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</si>
  <si>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</si>
  <si>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</si>
  <si>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</si>
  <si>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</si>
  <si>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</si>
  <si>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</si>
  <si>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</si>
  <si>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</si>
  <si>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</si>
  <si>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</si>
  <si>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</si>
  <si>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</si>
  <si>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</si>
  <si>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</si>
  <si>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</si>
  <si>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</si>
  <si>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</si>
  <si>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</si>
  <si>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</si>
  <si>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</si>
  <si>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</si>
  <si>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</si>
  <si>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</si>
  <si>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</si>
  <si>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</si>
  <si>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</si>
  <si>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수강일</t>
    <phoneticPr fontId="1" type="noConversion"/>
  </si>
  <si>
    <t>월,수,금</t>
  </si>
  <si>
    <t>월,수,금</t>
    <phoneticPr fontId="1" type="noConversion"/>
  </si>
  <si>
    <t>화,목,토</t>
  </si>
  <si>
    <t>화,목,토</t>
    <phoneticPr fontId="1" type="noConversion"/>
  </si>
  <si>
    <t>연락처</t>
    <phoneticPr fontId="1" type="noConversion"/>
  </si>
  <si>
    <t>납입회비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</si>
  <si>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</si>
  <si>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</si>
  <si>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</si>
  <si>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</si>
  <si>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</si>
  <si>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</si>
  <si>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</si>
  <si>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</si>
  <si>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</si>
  <si>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</si>
  <si>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</si>
  <si>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</si>
  <si>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</si>
  <si>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</si>
  <si>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</si>
  <si>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</si>
  <si>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</si>
  <si>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</si>
  <si>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</si>
  <si>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</si>
  <si>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</si>
  <si>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</si>
  <si>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</si>
  <si>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</si>
  <si>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</si>
  <si>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</si>
  <si>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</si>
  <si>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</si>
  <si>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</si>
  <si>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</si>
  <si>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수학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</si>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</sst>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79" fontId="0" fillId="0" borderId="6" xfId="0" applyNumberFormat="1" applyBorder="1">
      <alignment vertical="center"/>
    </xf>
    <xf numFmtId="179" fontId="0" fillId="0" borderId="9" xfId="0" applyNumberForma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2"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76-49B0-9D59-503A68C16A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5744"/>
        <c:axId val="205173344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20517334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5175744"/>
        <c:crosses val="max"/>
        <c:crossBetween val="between"/>
        <c:majorUnit val="1000000000"/>
      </c:valAx>
      <c:catAx>
        <c:axId val="20517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173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D5B4495A-A4AB-C308-E385-7781DDE599E6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88.625979166667" createdVersion="8" refreshedVersion="8" minRefreshableVersion="3" recordCount="12" xr:uid="{B00E6DAD-8A36-4750-A55F-B44CC92D9C91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90154C-88A4-4E31-9938-406E99C80616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19" sqref="B19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298</v>
      </c>
      <c r="D3" s="1" t="s">
        <v>299</v>
      </c>
      <c r="E3" s="1" t="s">
        <v>304</v>
      </c>
      <c r="F3" s="1" t="s">
        <v>305</v>
      </c>
    </row>
    <row r="4" spans="1:6" x14ac:dyDescent="0.4">
      <c r="A4" s="1" t="s">
        <v>289</v>
      </c>
      <c r="B4" s="1" t="s">
        <v>296</v>
      </c>
      <c r="C4" s="1" t="s">
        <v>312</v>
      </c>
      <c r="D4" s="1" t="s">
        <v>301</v>
      </c>
      <c r="E4" s="1" t="s">
        <v>306</v>
      </c>
      <c r="F4" s="2">
        <v>120000</v>
      </c>
    </row>
    <row r="5" spans="1:6" x14ac:dyDescent="0.4">
      <c r="A5" s="1" t="s">
        <v>290</v>
      </c>
      <c r="B5" s="1" t="s">
        <v>296</v>
      </c>
      <c r="C5" s="1" t="s">
        <v>313</v>
      </c>
      <c r="D5" s="1" t="s">
        <v>303</v>
      </c>
      <c r="E5" s="1" t="s">
        <v>307</v>
      </c>
      <c r="F5" s="2">
        <v>100000</v>
      </c>
    </row>
    <row r="6" spans="1:6" x14ac:dyDescent="0.4">
      <c r="A6" s="1" t="s">
        <v>291</v>
      </c>
      <c r="B6" s="1" t="s">
        <v>297</v>
      </c>
      <c r="C6" s="1" t="s">
        <v>314</v>
      </c>
      <c r="D6" s="1" t="s">
        <v>302</v>
      </c>
      <c r="E6" s="1" t="s">
        <v>308</v>
      </c>
      <c r="F6" s="2">
        <v>90000</v>
      </c>
    </row>
    <row r="7" spans="1:6" x14ac:dyDescent="0.4">
      <c r="A7" s="1" t="s">
        <v>292</v>
      </c>
      <c r="B7" s="1" t="s">
        <v>297</v>
      </c>
      <c r="C7" s="1" t="s">
        <v>315</v>
      </c>
      <c r="D7" s="1" t="s">
        <v>300</v>
      </c>
      <c r="E7" s="1" t="s">
        <v>309</v>
      </c>
      <c r="F7" s="2">
        <v>120000</v>
      </c>
    </row>
    <row r="8" spans="1:6" x14ac:dyDescent="0.4">
      <c r="A8" s="1" t="s">
        <v>293</v>
      </c>
      <c r="B8" s="1" t="s">
        <v>297</v>
      </c>
      <c r="C8" s="1" t="s">
        <v>316</v>
      </c>
      <c r="D8" s="1" t="s">
        <v>302</v>
      </c>
      <c r="E8" s="1" t="s">
        <v>310</v>
      </c>
      <c r="F8" s="2">
        <v>120000</v>
      </c>
    </row>
    <row r="9" spans="1:6" x14ac:dyDescent="0.4">
      <c r="A9" s="1" t="s">
        <v>294</v>
      </c>
      <c r="B9" s="1" t="s">
        <v>296</v>
      </c>
      <c r="C9" s="1" t="s">
        <v>317</v>
      </c>
      <c r="D9" s="1" t="s">
        <v>300</v>
      </c>
      <c r="E9" s="1" t="s">
        <v>311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J8" sqref="J8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7" t="s">
        <v>6</v>
      </c>
      <c r="B1" s="27"/>
      <c r="C1" s="27"/>
      <c r="D1" s="27"/>
      <c r="E1" s="27"/>
      <c r="F1" s="27"/>
      <c r="G1" s="27"/>
      <c r="H1" s="27"/>
    </row>
    <row r="2" spans="1:8" ht="18" thickBot="1" x14ac:dyDescent="0.45"/>
    <row r="3" spans="1:8" x14ac:dyDescent="0.4">
      <c r="A3" s="13" t="s">
        <v>7</v>
      </c>
      <c r="B3" s="14" t="s">
        <v>8</v>
      </c>
      <c r="C3" s="14" t="s">
        <v>0</v>
      </c>
      <c r="D3" s="14" t="s">
        <v>9</v>
      </c>
      <c r="E3" s="14" t="s">
        <v>10</v>
      </c>
      <c r="F3" s="14" t="s">
        <v>318</v>
      </c>
      <c r="G3" s="14" t="s">
        <v>11</v>
      </c>
      <c r="H3" s="15" t="s">
        <v>34</v>
      </c>
    </row>
    <row r="4" spans="1:8" x14ac:dyDescent="0.4">
      <c r="A4" s="28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5">
        <v>4600</v>
      </c>
    </row>
    <row r="5" spans="1:8" x14ac:dyDescent="0.4">
      <c r="A5" s="28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5">
        <v>3600</v>
      </c>
    </row>
    <row r="6" spans="1:8" x14ac:dyDescent="0.4">
      <c r="A6" s="28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5">
        <v>2400</v>
      </c>
    </row>
    <row r="7" spans="1:8" x14ac:dyDescent="0.4">
      <c r="A7" s="28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5">
        <v>4800</v>
      </c>
    </row>
    <row r="8" spans="1:8" x14ac:dyDescent="0.4">
      <c r="A8" s="28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5">
        <v>3800</v>
      </c>
    </row>
    <row r="9" spans="1:8" x14ac:dyDescent="0.4">
      <c r="A9" s="28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5">
        <v>2500</v>
      </c>
    </row>
    <row r="10" spans="1:8" x14ac:dyDescent="0.4">
      <c r="A10" s="28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5">
        <v>4400</v>
      </c>
    </row>
    <row r="11" spans="1:8" x14ac:dyDescent="0.4">
      <c r="A11" s="28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5">
        <v>3600</v>
      </c>
    </row>
    <row r="12" spans="1:8" ht="18" thickBot="1" x14ac:dyDescent="0.45">
      <c r="A12" s="29"/>
      <c r="B12" s="16" t="s">
        <v>33</v>
      </c>
      <c r="C12" s="16" t="s">
        <v>3</v>
      </c>
      <c r="D12" s="16" t="s">
        <v>25</v>
      </c>
      <c r="E12" s="16" t="s">
        <v>22</v>
      </c>
      <c r="F12" s="16" t="s">
        <v>19</v>
      </c>
      <c r="G12" s="16">
        <v>2013</v>
      </c>
      <c r="H12" s="26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R12" sqref="R12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30" t="s">
        <v>35</v>
      </c>
      <c r="B1" s="30"/>
      <c r="C1" s="30"/>
      <c r="D1" s="30"/>
      <c r="E1" s="30"/>
      <c r="F1" s="30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P9">
    <cfRule type="expression" dxfId="1" priority="3">
      <formula>AND($C4="일반",$F4&lt;100000000)</formula>
    </cfRule>
  </conditionalFormatting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abSelected="1" topLeftCell="A10" workbookViewId="0">
      <selection activeCell="H30" sqref="H30:I3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3" t="s">
        <v>82</v>
      </c>
      <c r="O2" s="33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VLOOKUP(LEFT(H3,1),$N$4:$O$6,2,FALSE)*J3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VLOOKUP(LEFT(H4,1),$N$4:$O$6,2,FALSE)*J4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295</v>
      </c>
      <c r="B13" s="3" t="s">
        <v>335</v>
      </c>
      <c r="C13" s="3" t="s">
        <v>336</v>
      </c>
      <c r="D13" s="32" t="s">
        <v>68</v>
      </c>
      <c r="E13" s="32"/>
      <c r="F13" s="32"/>
      <c r="H13" s="5" t="s">
        <v>112</v>
      </c>
      <c r="I13" s="6" t="s">
        <v>113</v>
      </c>
    </row>
    <row r="14" spans="1:15" x14ac:dyDescent="0.4">
      <c r="A14" s="3" t="s">
        <v>296</v>
      </c>
      <c r="B14" s="3" t="s">
        <v>337</v>
      </c>
      <c r="C14" s="3"/>
      <c r="D14" s="31">
        <f>ROUND(DAVERAGE(A2:F11,6,A13:C15),1)</f>
        <v>272.8</v>
      </c>
      <c r="E14" s="31"/>
      <c r="F14" s="31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297</v>
      </c>
      <c r="B15" s="3"/>
      <c r="C15" s="3" t="s">
        <v>337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2" t="s">
        <v>171</v>
      </c>
      <c r="I29" s="32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1" t="str">
        <f>COUNTIFS(B30:B38,"여",F30:F38,"승진")&amp;"명"</f>
        <v>2명</v>
      </c>
      <c r="I30" s="31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2" workbookViewId="0">
      <selection activeCell="B24" sqref="B24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30" t="s">
        <v>172</v>
      </c>
      <c r="B1" s="30"/>
      <c r="C1" s="30"/>
      <c r="D1" s="30"/>
      <c r="E1" s="30"/>
      <c r="F1" s="30"/>
      <c r="G1" s="30"/>
      <c r="H1" s="30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17" t="s">
        <v>176</v>
      </c>
      <c r="B18" t="s">
        <v>319</v>
      </c>
    </row>
    <row r="20" spans="1:4" x14ac:dyDescent="0.4">
      <c r="A20" s="17" t="s">
        <v>323</v>
      </c>
      <c r="B20" s="17" t="s">
        <v>322</v>
      </c>
    </row>
    <row r="21" spans="1:4" x14ac:dyDescent="0.4">
      <c r="A21" s="17" t="s">
        <v>320</v>
      </c>
      <c r="B21" t="s">
        <v>182</v>
      </c>
      <c r="C21" t="s">
        <v>191</v>
      </c>
      <c r="D21" t="s">
        <v>196</v>
      </c>
    </row>
    <row r="22" spans="1:4" x14ac:dyDescent="0.4">
      <c r="A22" s="18" t="s">
        <v>89</v>
      </c>
      <c r="B22" s="19">
        <v>139545000</v>
      </c>
      <c r="C22" s="19">
        <v>131895000</v>
      </c>
      <c r="D22" s="19">
        <v>113400000</v>
      </c>
    </row>
    <row r="23" spans="1:4" x14ac:dyDescent="0.4">
      <c r="A23" s="18" t="s">
        <v>90</v>
      </c>
      <c r="B23" s="19">
        <v>80190000</v>
      </c>
      <c r="C23" s="19">
        <v>102262500</v>
      </c>
      <c r="D23" s="19">
        <v>108270000</v>
      </c>
    </row>
    <row r="24" spans="1:4" x14ac:dyDescent="0.4">
      <c r="A24" s="18" t="s">
        <v>321</v>
      </c>
      <c r="B24" s="19">
        <v>124706250</v>
      </c>
      <c r="C24" s="19">
        <v>117078750</v>
      </c>
      <c r="D24" s="19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8" workbookViewId="0">
      <selection activeCell="N28" sqref="N28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30" t="s">
        <v>200</v>
      </c>
      <c r="B1" s="30"/>
      <c r="C1" s="30"/>
      <c r="D1" s="30"/>
      <c r="E1" s="30"/>
      <c r="F1" s="30"/>
      <c r="G1" s="30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0" t="s">
        <v>330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0" t="s">
        <v>324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0" t="s">
        <v>331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0" t="s">
        <v>325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0" t="s">
        <v>332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0" t="s">
        <v>326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0" t="s">
        <v>333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0" t="s">
        <v>327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2" t="s">
        <v>334</v>
      </c>
      <c r="B29" s="1"/>
      <c r="C29" s="1"/>
      <c r="D29" s="1"/>
      <c r="E29" s="1"/>
      <c r="F29" s="1"/>
      <c r="G29" s="21">
        <f>SUBTOTAL(9,G25:G28)</f>
        <v>1400000</v>
      </c>
    </row>
    <row r="30" spans="1:7" outlineLevel="1" x14ac:dyDescent="0.4">
      <c r="A30" s="22" t="s">
        <v>328</v>
      </c>
      <c r="B30" s="1"/>
      <c r="C30" s="1"/>
      <c r="D30" s="1">
        <f>SUBTOTAL(4,D25:D28)</f>
        <v>34</v>
      </c>
      <c r="E30" s="1"/>
      <c r="F30" s="1"/>
      <c r="G30" s="21"/>
    </row>
    <row r="31" spans="1:7" x14ac:dyDescent="0.4">
      <c r="A31" s="22" t="s">
        <v>321</v>
      </c>
      <c r="B31" s="1"/>
      <c r="C31" s="1"/>
      <c r="D31" s="1"/>
      <c r="E31" s="1"/>
      <c r="F31" s="1"/>
      <c r="G31" s="21">
        <f>SUBTOTAL(9,G4:G28)</f>
        <v>5200000</v>
      </c>
    </row>
    <row r="32" spans="1:7" x14ac:dyDescent="0.4">
      <c r="A32" s="22" t="s">
        <v>329</v>
      </c>
      <c r="B32" s="1"/>
      <c r="C32" s="1"/>
      <c r="D32" s="1">
        <f>SUBTOTAL(4,D4:D28)</f>
        <v>45</v>
      </c>
      <c r="E32" s="1"/>
      <c r="F32" s="1"/>
      <c r="G32" s="2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M10" sqref="M10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30" t="s">
        <v>248</v>
      </c>
      <c r="B1" s="30"/>
      <c r="C1" s="30"/>
      <c r="D1" s="30"/>
      <c r="E1" s="30"/>
      <c r="F1" s="30"/>
    </row>
    <row r="3" spans="1:6" x14ac:dyDescent="0.4">
      <c r="A3" s="23" t="s">
        <v>249</v>
      </c>
      <c r="B3" s="24" t="s">
        <v>250</v>
      </c>
      <c r="C3" s="24" t="s">
        <v>251</v>
      </c>
      <c r="D3" s="24" t="s">
        <v>252</v>
      </c>
      <c r="E3" s="24" t="s">
        <v>253</v>
      </c>
      <c r="F3" s="24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31" t="s">
        <v>264</v>
      </c>
      <c r="B15" s="31"/>
      <c r="C15" s="31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6" workbookViewId="0">
      <selection activeCell="P14" sqref="P14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30" t="s">
        <v>265</v>
      </c>
      <c r="B1" s="30"/>
      <c r="C1" s="30"/>
      <c r="D1" s="30"/>
      <c r="E1" s="30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2025-11-27T06:44:36Z</dcterms:modified>
</cp:coreProperties>
</file>