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7A2D7E96-6E34-419A-AE5F-296B3A7E7977}"/>
  <workbookPr/>
  <mc:AlternateContent xmlns:mc="http://schemas.openxmlformats.org/markup-compatibility/2006">
    <mc:Choice Requires="x15">
      <x15ac:absPath xmlns:x15ac="http://schemas.microsoft.com/office/spreadsheetml/2010/11/ac" url="C:\Users\전다해\Desktop\"/>
    </mc:Choice>
  </mc:AlternateContent>
  <bookViews>
    <workbookView xWindow="0" yWindow="0" windowWidth="23040" windowHeight="8832" activeTab="7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52511"/>
  <pivotCaches>
    <pivotCache cacheId="2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4" l="1"/>
  <c r="J16" i="4"/>
  <c r="J17" i="4"/>
  <c r="J18" i="4"/>
  <c r="J19" i="4"/>
  <c r="J20" i="4"/>
  <c r="J21" i="4"/>
  <c r="J22" i="4"/>
  <c r="J23" i="4"/>
  <c r="J24" i="4"/>
  <c r="J25" i="4"/>
  <c r="J26" i="4"/>
  <c r="J15" i="4"/>
  <c r="L4" i="4"/>
  <c r="L5" i="4"/>
  <c r="L6" i="4"/>
  <c r="L7" i="4"/>
  <c r="L8" i="4"/>
  <c r="L9" i="4"/>
  <c r="L10" i="4"/>
  <c r="L11" i="4"/>
  <c r="L3" i="4"/>
  <c r="D14" i="4"/>
  <c r="E15" i="7"/>
  <c r="F15" i="7"/>
  <c r="D15" i="7"/>
  <c r="G31" i="6"/>
  <c r="G29" i="6"/>
  <c r="G23" i="6"/>
  <c r="G18" i="6"/>
  <c r="G13" i="6"/>
  <c r="G7" i="6"/>
  <c r="D32" i="6"/>
  <c r="D30" i="6"/>
  <c r="D24" i="6"/>
  <c r="D19" i="6"/>
  <c r="D14" i="6"/>
  <c r="D8" i="6"/>
  <c r="E5" i="8" l="1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<sst xmlns="http://schemas.openxmlformats.org/spreadsheetml/2006/main" count="535" uniqueCount="337">
  <si>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</si>
  <si>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</si>
  <si>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</si>
  <si>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</si>
  <si>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</si>
  <si>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</si>
  <si>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</si>
  <si>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</si>
  <si>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</si>
  <si>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</si>
  <si>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</si>
  <si>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</si>
  <si>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</si>
  <si>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</si>
  <si>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</si>
  <si>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</si>
  <si>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</si>
  <si>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</si>
  <si>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</si>
  <si>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</si>
  <si>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</si>
  <si>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</si>
  <si>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</si>
  <si>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</si>
  <si>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</si>
  <si>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</si>
  <si>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</si>
  <si>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</si>
  <si>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</si>
  <si>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</si>
  <si>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</si>
  <si>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</si>
  <si>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</si>
  <si>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</si>
  <si>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</si>
  <si>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</si>
  <si>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</si>
  <si>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</si>
  <si>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</si>
  <si>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</si>
  <si>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</si>
  <si>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</si>
  <si>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</si>
  <si>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</si>
  <si>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</si>
  <si>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</si>
  <si>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</si>
  <si>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</si>
  <si>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</si>
  <si>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</si>
  <si>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</si>
  <si>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</si>
  <si>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</si>
  <si>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</si>
  <si>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</si>
  <si>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</si>
  <si>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</si>
  <si>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</si>
  <si>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</si>
  <si>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</si>
  <si>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</si>
  <si>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</si>
  <si>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</si>
  <si>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</si>
  <si>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</si>
  <si>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</si>
  <si>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</si>
  <si>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</si>
  <si>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</si>
  <si>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</si>
  <si>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</si>
  <si>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</si>
  <si>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</si>
  <si>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</si>
  <si>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</si>
  <si>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</si>
  <si>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</si>
  <si>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</si>
  <si>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</si>
  <si>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</si>
  <si>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</si>
  <si>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</si>
  <si>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</si>
  <si>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</si>
  <si>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</si>
  <si>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</si>
  <si>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</si>
  <si>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</si>
  <si>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</si>
  <si>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</si>
  <si>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</si>
  <si>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</si>
  <si>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</si>
  <si>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</si>
  <si>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</si>
  <si>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</si>
  <si>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</si>
  <si>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</si>
  <si>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</si>
  <si>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</si>
  <si>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</si>
  <si>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</si>
  <si>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</si>
  <si>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</si>
  <si>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</si>
  <si>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</si>
  <si>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</si>
  <si>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</si>
  <si>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</si>
  <si>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</si>
  <si>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</si>
  <si>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</si>
  <si>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</si>
  <si>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</si>
  <si>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</si>
  <si>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</si>
  <si>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</si>
  <si>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</si>
  <si>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</si>
  <si>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</si>
  <si>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</si>
  <si>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</si>
  <si>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</si>
  <si>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</si>
  <si>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</si>
  <si>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</si>
  <si>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</si>
  <si>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</si>
  <si>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</si>
  <si>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</si>
  <si>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</si>
  <si>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</si>
  <si>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</si>
  <si>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</si>
  <si>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</si>
  <si>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</si>
  <si>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</si>
  <si>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</si>
  <si>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</si>
  <si>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</si>
  <si>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</si>
  <si>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</si>
  <si>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</si>
  <si>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</si>
  <si>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</si>
  <si>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</si>
  <si>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</si>
  <si>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</si>
  <si>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</si>
  <si>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</si>
  <si>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</si>
  <si>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</si>
  <si>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</si>
  <si>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</si>
  <si>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</si>
  <si>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</si>
  <si>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</si>
  <si>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</si>
  <si>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</si>
  <si>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</si>
  <si>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</si>
  <si>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</si>
  <si>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</si>
  <si>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</si>
  <si>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</si>
  <si>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</si>
  <si>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</si>
  <si>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</si>
  <si>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</si>
  <si>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</si>
  <si>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</si>
  <si>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</si>
  <si>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</si>
  <si>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</si>
  <si>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</si>
  <si>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</si>
  <si>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</si>
  <si>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</si>
  <si>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</si>
  <si>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</si>
  <si>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</si>
  <si>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</si>
  <si>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</si>
  <si>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</si>
  <si>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</si>
  <si>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</si>
  <si>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</si>
  <si>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</si>
  <si>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</si>
  <si>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</si>
  <si>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</si>
  <si>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</si>
  <si>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</si>
  <si>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</si>
  <si>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</si>
  <si>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</si>
  <si>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</si>
  <si>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</si>
  <si>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</si>
  <si>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</si>
  <si>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</si>
  <si>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</si>
  <si>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</si>
  <si>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</si>
  <si>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</si>
  <si>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</si>
  <si>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</si>
  <si>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</si>
  <si>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</si>
  <si>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</si>
  <si>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</si>
  <si>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</si>
  <si>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</si>
  <si>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</si>
  <si>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</si>
  <si>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</si>
  <si>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</si>
  <si>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</si>
  <si>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</si>
  <si>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</si>
  <si>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</si>
  <si>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</si>
  <si>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</si>
  <si>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</si>
  <si>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</si>
  <si>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</si>
  <si>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</si>
  <si>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</si>
  <si>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</si>
  <si>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</si>
  <si>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</si>
  <si>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</si>
  <si>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</si>
  <si>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</si>
  <si>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</si>
  <si>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</si>
  <si>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</si>
  <si>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</si>
  <si>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</si>
  <si>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</si>
  <si>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</si>
  <si>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</si>
  <si>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</si>
  <si>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</si>
  <si>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</si>
  <si>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</si>
  <si>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</si>
  <si>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</si>
  <si>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</si>
  <si>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</si>
  <si>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</si>
  <si>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</si>
  <si>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</si>
  <si>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</si>
  <si>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</si>
  <si>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</si>
  <si>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</si>
  <si>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</si>
  <si>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</si>
  <si>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</si>
  <si>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</si>
  <si>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</si>
  <si>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</si>
  <si>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</si>
  <si>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</si>
  <si>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</si>
  <si>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</si>
  <si>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</si>
  <si>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</si>
  <si>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</si>
  <si>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</si>
  <si>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</si>
  <si>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</si>
  <si>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</si>
  <si>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</si>
  <si>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</si>
  <si>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</si>
  <si>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</si>
  <si>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</si>
  <si>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</si>
  <si>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</si>
  <si>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</si>
  <si>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</si>
  <si>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</si>
  <si>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</si>
  <si>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</si>
  <si>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</si>
  <si>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</si>
  <si>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資格證</t>
    <phoneticPr fontId="1" type="noConversion"/>
  </si>
  <si>
    <t>(모두)</t>
  </si>
  <si>
    <t>행 레이블</t>
  </si>
  <si>
    <t>총합계</t>
  </si>
  <si>
    <t>열 레이블</t>
  </si>
  <si>
    <t>평균 : 목표매출액</t>
  </si>
  <si>
    <t>충북 최대값</t>
  </si>
  <si>
    <t>서울 최대값</t>
  </si>
  <si>
    <t>부산 최대값</t>
  </si>
  <si>
    <t>대전 최대값</t>
  </si>
  <si>
    <t>경기 최대값</t>
  </si>
  <si>
    <t>전체 최대값</t>
  </si>
  <si>
    <t>충북 요약</t>
  </si>
  <si>
    <t>서울 요약</t>
  </si>
  <si>
    <t>부산 요약</t>
  </si>
  <si>
    <t>대전 요약</t>
  </si>
  <si>
    <t>경기 요약</t>
  </si>
  <si>
    <t>남</t>
    <phoneticPr fontId="1" type="noConversion"/>
  </si>
  <si>
    <t>영어</t>
    <phoneticPr fontId="1" type="noConversion"/>
  </si>
  <si>
    <t>&gt;=90</t>
    <phoneticPr fontId="1" type="noConversion"/>
  </si>
  <si>
    <t>남</t>
    <phoneticPr fontId="1" type="noConversion"/>
  </si>
  <si>
    <t>여</t>
    <phoneticPr fontId="1" type="noConversion"/>
  </si>
  <si>
    <t>수학</t>
    <phoneticPr fontId="1" type="noConversion"/>
  </si>
  <si>
    <t>회원명</t>
    <phoneticPr fontId="1" type="noConversion"/>
  </si>
  <si>
    <t>성별</t>
    <phoneticPr fontId="1" type="noConversion"/>
  </si>
  <si>
    <t>회원코드</t>
    <phoneticPr fontId="1" type="noConversion"/>
  </si>
  <si>
    <t>수강일</t>
    <phoneticPr fontId="1" type="noConversion"/>
  </si>
  <si>
    <t>연락처</t>
    <phoneticPr fontId="1" type="noConversion"/>
  </si>
  <si>
    <t>납입회비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</si>
  <si>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</si>
  <si>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</si>
  <si>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</si>
  <si>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</si>
  <si>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</si>
  <si>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</si>
  <si>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</si>
  <si>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</si>
  <si>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</si>
  <si>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</si>
  <si>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</si>
  <si>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</si>
  <si>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월, 수, 금</t>
    <phoneticPr fontId="1" type="noConversion"/>
  </si>
  <si>
    <t>화, 목, 토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</si>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</sst>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2" xfId="2" applyBorder="1" applyAlignment="1">
      <alignment horizontal="center" vertical="center"/>
    </xf>
    <xf numFmtId="0" fontId="8" fillId="3" borderId="3" xfId="2" applyBorder="1" applyAlignment="1">
      <alignment horizontal="center" vertical="center"/>
    </xf>
    <xf numFmtId="0" fontId="8" fillId="3" borderId="3" xfId="2" quotePrefix="1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0" xfId="0" pivotButton="1">
      <alignment vertical="center"/>
    </xf>
    <xf numFmtId="176" fontId="0" fillId="0" borderId="0" xfId="0" applyNumberFormat="1" applyAlignment="1">
      <alignment horizontal="left" vertical="center"/>
    </xf>
    <xf numFmtId="178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0" fillId="0" borderId="0" xfId="0" quotePrefix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 i="1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4069464"/>
        <c:axId val="324071424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673944"/>
        <c:axId val="447679040"/>
      </c:lineChart>
      <c:catAx>
        <c:axId val="324069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4071424"/>
        <c:crosses val="autoZero"/>
        <c:auto val="1"/>
        <c:lblAlgn val="ctr"/>
        <c:lblOffset val="100"/>
        <c:noMultiLvlLbl val="0"/>
      </c:catAx>
      <c:valAx>
        <c:axId val="32407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4069464"/>
        <c:crosses val="autoZero"/>
        <c:crossBetween val="between"/>
        <c:majorUnit val="400000"/>
      </c:valAx>
      <c:valAx>
        <c:axId val="44767904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673944"/>
        <c:crosses val="max"/>
        <c:crossBetween val="between"/>
        <c:majorUnit val="1000000000"/>
      </c:valAx>
      <c:catAx>
        <c:axId val="447673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767904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5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22860</xdr:colOff>
      <xdr:row>6</xdr:row>
      <xdr:rowOff>0</xdr:rowOff>
    </xdr:from>
    <xdr:to>
      <xdr:col>9</xdr:col>
      <xdr:colOff>22860</xdr:colOff>
      <xdr:row>9</xdr:row>
      <xdr:rowOff>0</xdr:rowOff>
    </xdr:to>
    <xdr:sp macro="[0]!서식" textlink="">
      <xdr:nvSpPr>
        <xdr:cNvPr id="2" name="빗면 1"/>
        <xdr:cNvSpPr/>
      </xdr:nvSpPr>
      <xdr:spPr>
        <a:xfrm>
          <a:off x="5341620" y="1371600"/>
          <a:ext cx="1341120" cy="66294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전다해" refreshedDate="45953.683955671295" createdVersion="5" refreshedVersion="5" minRefreshableVersion="3" recordCount="12">
  <cacheSource type="worksheet">
    <worksheetSource ref="A3:H15" sheet="분석작업-1"/>
  </cacheSource>
  <cacheFields count="8">
    <cacheField name="생산코드" numFmtId="0">
      <sharedItems/>
    </cacheField>
    <cacheField name="생산일" numFmtId="176">
      <sharedItems containsSemiMixedTypes="0" containsNonDate="0" containsDate="1" containsString="0" minDate="2025-01-05T00:00:00" maxDate="2025-02-25T00:00:00" count="12">
        <d v="2025-01-15T00:00:00"/>
        <d v="2025-02-04T00:00:00"/>
        <d v="2025-01-16T00:00:00"/>
        <d v="2025-01-05T00:00:00"/>
        <d v="2025-01-19T00:00:00"/>
        <d v="2025-02-08T00:00:00"/>
        <d v="2025-01-21T00:00:00"/>
        <d v="2025-02-11T00:00:00"/>
        <d v="2025-02-15T00:00:00"/>
        <d v="2025-02-24T00:00:00"/>
        <d v="2025-02-13T00:00:00"/>
        <d v="2025-01-17T00:00:00"/>
      </sharedItems>
      <fieldGroup base="1">
        <rangePr groupBy="months" startDate="2025-01-05T00:00:00" endDate="2025-02-25T00:00:00"/>
        <groupItems count="14">
          <s v="&lt;2025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2-25"/>
        </groupItems>
      </fieldGroup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2" cacheId="24" applyNumberFormats="0" applyBorderFormats="0" applyFontFormats="0" applyPatternFormats="0" applyAlignmentFormats="0" applyWidthHeightFormats="1" dataCaption="값" updatedVersion="5" minRefreshableVersion="3" useAutoFormatting="1" colGrandTotals="0" itemPrintTitles="1" createdVersion="5" indent="0" outline="1" outlineData="1" multipleFieldFilters="0">
  <location ref="A20:D24" firstHeaderRow="1" firstDataRow="2" firstDataCol="1" rowPageCount="1" colPageCount="1"/>
  <pivotFields count="8">
    <pivotField showAll="0"/>
    <pivotField axis="axisRow" numFmtId="176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</pivotFields>
  <rowFields count="1">
    <field x="1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1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F10" sqref="F10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9.296875" bestFit="1" customWidth="1"/>
  </cols>
  <sheetData>
    <row r="1" spans="1:6" x14ac:dyDescent="0.4">
      <c r="A1" t="s">
        <v>5</v>
      </c>
    </row>
    <row r="3" spans="1:6" x14ac:dyDescent="0.4">
      <c r="A3" s="1" t="s">
        <v>311</v>
      </c>
      <c r="B3" s="1" t="s">
        <v>312</v>
      </c>
      <c r="C3" s="1" t="s">
        <v>313</v>
      </c>
      <c r="D3" s="1" t="s">
        <v>314</v>
      </c>
      <c r="E3" s="1" t="s">
        <v>315</v>
      </c>
      <c r="F3" s="1" t="s">
        <v>316</v>
      </c>
    </row>
    <row r="4" spans="1:6" x14ac:dyDescent="0.4">
      <c r="A4" s="1" t="s">
        <v>317</v>
      </c>
      <c r="B4" s="1" t="s">
        <v>305</v>
      </c>
      <c r="C4" s="38" t="s">
        <v>323</v>
      </c>
      <c r="D4" s="1" t="s">
        <v>329</v>
      </c>
      <c r="E4" s="1" t="s">
        <v>331</v>
      </c>
      <c r="F4" s="2">
        <v>120000</v>
      </c>
    </row>
    <row r="5" spans="1:6" x14ac:dyDescent="0.4">
      <c r="A5" s="1" t="s">
        <v>318</v>
      </c>
      <c r="B5" s="1" t="s">
        <v>305</v>
      </c>
      <c r="C5" s="38" t="s">
        <v>324</v>
      </c>
      <c r="D5" s="1" t="s">
        <v>330</v>
      </c>
      <c r="E5" s="38" t="s">
        <v>332</v>
      </c>
      <c r="F5" s="2">
        <v>100000</v>
      </c>
    </row>
    <row r="6" spans="1:6" x14ac:dyDescent="0.4">
      <c r="A6" s="1" t="s">
        <v>319</v>
      </c>
      <c r="B6" s="1" t="s">
        <v>309</v>
      </c>
      <c r="C6" s="38" t="s">
        <v>325</v>
      </c>
      <c r="D6" s="14" t="s">
        <v>330</v>
      </c>
      <c r="E6" s="38" t="s">
        <v>333</v>
      </c>
      <c r="F6" s="2">
        <v>90000</v>
      </c>
    </row>
    <row r="7" spans="1:6" x14ac:dyDescent="0.4">
      <c r="A7" s="1" t="s">
        <v>320</v>
      </c>
      <c r="B7" s="1" t="s">
        <v>309</v>
      </c>
      <c r="C7" s="1" t="s">
        <v>326</v>
      </c>
      <c r="D7" s="14" t="s">
        <v>329</v>
      </c>
      <c r="E7" s="38" t="s">
        <v>334</v>
      </c>
      <c r="F7" s="2">
        <v>120000</v>
      </c>
    </row>
    <row r="8" spans="1:6" x14ac:dyDescent="0.4">
      <c r="A8" s="1" t="s">
        <v>321</v>
      </c>
      <c r="B8" s="1" t="s">
        <v>309</v>
      </c>
      <c r="C8" s="38" t="s">
        <v>327</v>
      </c>
      <c r="D8" s="14" t="s">
        <v>330</v>
      </c>
      <c r="E8" s="38" t="s">
        <v>335</v>
      </c>
      <c r="F8" s="2">
        <v>120000</v>
      </c>
    </row>
    <row r="9" spans="1:6" x14ac:dyDescent="0.4">
      <c r="A9" s="1" t="s">
        <v>322</v>
      </c>
      <c r="B9" s="1" t="s">
        <v>305</v>
      </c>
      <c r="C9" s="38" t="s">
        <v>328</v>
      </c>
      <c r="D9" s="14" t="s">
        <v>329</v>
      </c>
      <c r="E9" s="38" t="s">
        <v>336</v>
      </c>
      <c r="F9" s="2">
        <v>110000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B5" sqref="B5"/>
    </sheetView>
  </sheetViews>
  <sheetFormatPr defaultRowHeight="17.399999999999999" x14ac:dyDescent="0.4"/>
  <cols>
    <col min="6" max="6" width="15.09765625" bestFit="1" customWidth="1"/>
    <col min="8" max="8" width="9.5" bestFit="1" customWidth="1"/>
  </cols>
  <sheetData>
    <row r="1" spans="1:8" ht="20.399999999999999" x14ac:dyDescent="0.4">
      <c r="A1" s="19" t="s">
        <v>6</v>
      </c>
      <c r="B1" s="19"/>
      <c r="C1" s="19"/>
      <c r="D1" s="19"/>
      <c r="E1" s="19"/>
      <c r="F1" s="19"/>
      <c r="G1" s="19"/>
      <c r="H1" s="19"/>
    </row>
    <row r="2" spans="1:8" ht="18" thickBot="1" x14ac:dyDescent="0.45"/>
    <row r="3" spans="1:8" x14ac:dyDescent="0.4">
      <c r="A3" s="20" t="s">
        <v>7</v>
      </c>
      <c r="B3" s="21" t="s">
        <v>8</v>
      </c>
      <c r="C3" s="21" t="s">
        <v>0</v>
      </c>
      <c r="D3" s="21" t="s">
        <v>9</v>
      </c>
      <c r="E3" s="21" t="s">
        <v>10</v>
      </c>
      <c r="F3" s="22" t="s">
        <v>288</v>
      </c>
      <c r="G3" s="21" t="s">
        <v>11</v>
      </c>
      <c r="H3" s="23" t="s">
        <v>34</v>
      </c>
    </row>
    <row r="4" spans="1:8" x14ac:dyDescent="0.4">
      <c r="A4" s="24" t="s">
        <v>12</v>
      </c>
      <c r="B4" s="13" t="s">
        <v>16</v>
      </c>
      <c r="C4" s="13" t="s">
        <v>4</v>
      </c>
      <c r="D4" s="13" t="s">
        <v>17</v>
      </c>
      <c r="E4" s="13" t="s">
        <v>18</v>
      </c>
      <c r="F4" s="13" t="s">
        <v>19</v>
      </c>
      <c r="G4" s="13">
        <v>2005</v>
      </c>
      <c r="H4" s="25">
        <v>4600</v>
      </c>
    </row>
    <row r="5" spans="1:8" x14ac:dyDescent="0.4">
      <c r="A5" s="24"/>
      <c r="B5" s="13" t="s">
        <v>20</v>
      </c>
      <c r="C5" s="13" t="s">
        <v>3</v>
      </c>
      <c r="D5" s="13" t="s">
        <v>21</v>
      </c>
      <c r="E5" s="13" t="s">
        <v>22</v>
      </c>
      <c r="F5" s="13" t="s">
        <v>23</v>
      </c>
      <c r="G5" s="13">
        <v>2009</v>
      </c>
      <c r="H5" s="25">
        <v>3600</v>
      </c>
    </row>
    <row r="6" spans="1:8" x14ac:dyDescent="0.4">
      <c r="A6" s="24"/>
      <c r="B6" s="13" t="s">
        <v>24</v>
      </c>
      <c r="C6" s="13" t="s">
        <v>3</v>
      </c>
      <c r="D6" s="13" t="s">
        <v>25</v>
      </c>
      <c r="E6" s="13" t="s">
        <v>26</v>
      </c>
      <c r="F6" s="13" t="s">
        <v>27</v>
      </c>
      <c r="G6" s="13">
        <v>2012</v>
      </c>
      <c r="H6" s="25">
        <v>2400</v>
      </c>
    </row>
    <row r="7" spans="1:8" x14ac:dyDescent="0.4">
      <c r="A7" s="24" t="s">
        <v>13</v>
      </c>
      <c r="B7" s="13" t="s">
        <v>28</v>
      </c>
      <c r="C7" s="13" t="s">
        <v>3</v>
      </c>
      <c r="D7" s="13" t="s">
        <v>17</v>
      </c>
      <c r="E7" s="13" t="s">
        <v>26</v>
      </c>
      <c r="F7" s="13" t="s">
        <v>23</v>
      </c>
      <c r="G7" s="13">
        <v>2004</v>
      </c>
      <c r="H7" s="25">
        <v>4800</v>
      </c>
    </row>
    <row r="8" spans="1:8" x14ac:dyDescent="0.4">
      <c r="A8" s="24"/>
      <c r="B8" s="13" t="s">
        <v>29</v>
      </c>
      <c r="C8" s="13" t="s">
        <v>3</v>
      </c>
      <c r="D8" s="13" t="s">
        <v>21</v>
      </c>
      <c r="E8" s="13" t="s">
        <v>22</v>
      </c>
      <c r="F8" s="13" t="s">
        <v>19</v>
      </c>
      <c r="G8" s="13">
        <v>2008</v>
      </c>
      <c r="H8" s="25">
        <v>3800</v>
      </c>
    </row>
    <row r="9" spans="1:8" x14ac:dyDescent="0.4">
      <c r="A9" s="24"/>
      <c r="B9" s="13" t="s">
        <v>30</v>
      </c>
      <c r="C9" s="13" t="s">
        <v>4</v>
      </c>
      <c r="D9" s="13" t="s">
        <v>25</v>
      </c>
      <c r="E9" s="13" t="s">
        <v>18</v>
      </c>
      <c r="F9" s="13" t="s">
        <v>27</v>
      </c>
      <c r="G9" s="13">
        <v>2011</v>
      </c>
      <c r="H9" s="25">
        <v>2500</v>
      </c>
    </row>
    <row r="10" spans="1:8" x14ac:dyDescent="0.4">
      <c r="A10" s="24" t="s">
        <v>15</v>
      </c>
      <c r="B10" s="13" t="s">
        <v>31</v>
      </c>
      <c r="C10" s="13" t="s">
        <v>4</v>
      </c>
      <c r="D10" s="13" t="s">
        <v>17</v>
      </c>
      <c r="E10" s="13" t="s">
        <v>22</v>
      </c>
      <c r="F10" s="13" t="s">
        <v>23</v>
      </c>
      <c r="G10" s="13">
        <v>2006</v>
      </c>
      <c r="H10" s="25">
        <v>4400</v>
      </c>
    </row>
    <row r="11" spans="1:8" x14ac:dyDescent="0.4">
      <c r="A11" s="24"/>
      <c r="B11" s="13" t="s">
        <v>32</v>
      </c>
      <c r="C11" s="13" t="s">
        <v>3</v>
      </c>
      <c r="D11" s="13" t="s">
        <v>21</v>
      </c>
      <c r="E11" s="13" t="s">
        <v>26</v>
      </c>
      <c r="F11" s="13" t="s">
        <v>27</v>
      </c>
      <c r="G11" s="13">
        <v>2009</v>
      </c>
      <c r="H11" s="25">
        <v>3600</v>
      </c>
    </row>
    <row r="12" spans="1:8" ht="18" thickBot="1" x14ac:dyDescent="0.45">
      <c r="A12" s="26"/>
      <c r="B12" s="27" t="s">
        <v>33</v>
      </c>
      <c r="C12" s="27" t="s">
        <v>3</v>
      </c>
      <c r="D12" s="27" t="s">
        <v>25</v>
      </c>
      <c r="E12" s="27" t="s">
        <v>22</v>
      </c>
      <c r="F12" s="27" t="s">
        <v>19</v>
      </c>
      <c r="G12" s="27">
        <v>2013</v>
      </c>
      <c r="H12" s="28">
        <v>2000</v>
      </c>
    </row>
  </sheetData>
  <mergeCells count="4">
    <mergeCell ref="A1:H1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G10" sqref="G10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15" t="s">
        <v>35</v>
      </c>
      <c r="B1" s="15"/>
      <c r="C1" s="15"/>
      <c r="D1" s="15"/>
      <c r="E1" s="15"/>
      <c r="F1" s="15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>
      <formula>AND($C4:$C15="일반",$F4:$F15&lt;10000000)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A34" workbookViewId="0">
      <selection activeCell="D14" sqref="D14:F14"/>
    </sheetView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796875" bestFit="1" customWidth="1"/>
  </cols>
  <sheetData>
    <row r="1" spans="1:15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18" t="s">
        <v>82</v>
      </c>
      <c r="O2" s="18"/>
    </row>
    <row r="3" spans="1:15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J3*VLOOKUP(LEFT(H3,1),$N$4:$O$6,2,0)</f>
        <v>52000000</v>
      </c>
      <c r="N3" s="3" t="s">
        <v>83</v>
      </c>
      <c r="O3" s="3" t="s">
        <v>84</v>
      </c>
    </row>
    <row r="4" spans="1:15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J4*VLOOKUP(LEFT(H4,1),$N$4:$O$6,2,0)</f>
        <v>64000000</v>
      </c>
      <c r="N4" s="3" t="s">
        <v>85</v>
      </c>
      <c r="O4" s="4">
        <v>800000</v>
      </c>
    </row>
    <row r="5" spans="1:15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73200000</v>
      </c>
      <c r="N6" s="3" t="s">
        <v>87</v>
      </c>
      <c r="O6" s="4">
        <v>1200000</v>
      </c>
    </row>
    <row r="7" spans="1:15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98400000</v>
      </c>
    </row>
    <row r="8" spans="1:15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88800000</v>
      </c>
    </row>
    <row r="9" spans="1:15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4">
      <c r="A13" s="13" t="s">
        <v>0</v>
      </c>
      <c r="B13" s="3" t="s">
        <v>306</v>
      </c>
      <c r="C13" s="3" t="s">
        <v>310</v>
      </c>
      <c r="D13" s="17" t="s">
        <v>68</v>
      </c>
      <c r="E13" s="17"/>
      <c r="F13" s="17"/>
      <c r="H13" s="5" t="s">
        <v>112</v>
      </c>
      <c r="I13" s="6" t="s">
        <v>113</v>
      </c>
    </row>
    <row r="14" spans="1:15" x14ac:dyDescent="0.4">
      <c r="A14" s="3" t="s">
        <v>308</v>
      </c>
      <c r="B14" s="3" t="s">
        <v>307</v>
      </c>
      <c r="C14" s="3"/>
      <c r="D14" s="16">
        <f>ROUND(DAVERAGE(A2:F11,6,A13:C15),1)</f>
        <v>272.8</v>
      </c>
      <c r="E14" s="16"/>
      <c r="F14" s="16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">
      <c r="A15" s="3" t="s">
        <v>309</v>
      </c>
      <c r="B15" s="3"/>
      <c r="C15" s="3" t="s">
        <v>307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4">
      <c r="H16" s="3" t="s">
        <v>120</v>
      </c>
      <c r="I16" s="3" t="s">
        <v>121</v>
      </c>
      <c r="J16" s="1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13" t="str">
        <f t="shared" si="2"/>
        <v>남</v>
      </c>
      <c r="K17" s="3" t="s">
        <v>118</v>
      </c>
      <c r="L17" s="3" t="s">
        <v>125</v>
      </c>
    </row>
    <row r="18" spans="1:12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13" t="str">
        <f t="shared" si="2"/>
        <v>남</v>
      </c>
      <c r="K18" s="3" t="s">
        <v>118</v>
      </c>
      <c r="L18" s="3" t="s">
        <v>128</v>
      </c>
    </row>
    <row r="19" spans="1:12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/>
      <c r="H19" s="3" t="s">
        <v>129</v>
      </c>
      <c r="I19" s="3" t="s">
        <v>130</v>
      </c>
      <c r="J19" s="13" t="str">
        <f t="shared" si="2"/>
        <v>여</v>
      </c>
      <c r="K19" s="3" t="s">
        <v>118</v>
      </c>
      <c r="L19" s="3" t="s">
        <v>131</v>
      </c>
    </row>
    <row r="20" spans="1:12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"/>
      <c r="H20" s="3" t="s">
        <v>132</v>
      </c>
      <c r="I20" s="3" t="s">
        <v>133</v>
      </c>
      <c r="J20" s="13" t="str">
        <f t="shared" si="2"/>
        <v>여</v>
      </c>
      <c r="K20" s="3" t="s">
        <v>118</v>
      </c>
      <c r="L20" s="3" t="s">
        <v>134</v>
      </c>
    </row>
    <row r="21" spans="1:12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"/>
      <c r="H21" s="3" t="s">
        <v>135</v>
      </c>
      <c r="I21" s="3" t="s">
        <v>136</v>
      </c>
      <c r="J21" s="13" t="str">
        <f t="shared" si="2"/>
        <v>남</v>
      </c>
      <c r="K21" s="3" t="s">
        <v>137</v>
      </c>
      <c r="L21" s="3" t="s">
        <v>138</v>
      </c>
    </row>
    <row r="22" spans="1:12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"/>
      <c r="H22" s="3" t="s">
        <v>139</v>
      </c>
      <c r="I22" s="3" t="s">
        <v>140</v>
      </c>
      <c r="J22" s="13" t="str">
        <f t="shared" si="2"/>
        <v>남</v>
      </c>
      <c r="K22" s="3" t="s">
        <v>137</v>
      </c>
      <c r="L22" s="3" t="s">
        <v>141</v>
      </c>
    </row>
    <row r="23" spans="1:12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"/>
      <c r="H23" s="3" t="s">
        <v>142</v>
      </c>
      <c r="I23" s="3" t="s">
        <v>143</v>
      </c>
      <c r="J23" s="13" t="str">
        <f t="shared" si="2"/>
        <v>여</v>
      </c>
      <c r="K23" s="3" t="s">
        <v>137</v>
      </c>
      <c r="L23" s="3" t="s">
        <v>144</v>
      </c>
    </row>
    <row r="24" spans="1:12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"/>
      <c r="H24" s="3" t="s">
        <v>145</v>
      </c>
      <c r="I24" s="3" t="s">
        <v>146</v>
      </c>
      <c r="J24" s="13" t="str">
        <f t="shared" si="2"/>
        <v>여</v>
      </c>
      <c r="K24" s="3" t="s">
        <v>137</v>
      </c>
      <c r="L24" s="3" t="s">
        <v>147</v>
      </c>
    </row>
    <row r="25" spans="1:12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"/>
      <c r="H25" s="3" t="s">
        <v>148</v>
      </c>
      <c r="I25" s="3" t="s">
        <v>149</v>
      </c>
      <c r="J25" s="13" t="str">
        <f t="shared" si="2"/>
        <v>남</v>
      </c>
      <c r="K25" s="3" t="s">
        <v>137</v>
      </c>
      <c r="L25" s="3" t="s">
        <v>150</v>
      </c>
    </row>
    <row r="26" spans="1:12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"/>
      <c r="H26" s="3" t="s">
        <v>151</v>
      </c>
      <c r="I26" s="3" t="s">
        <v>152</v>
      </c>
      <c r="J26" s="13" t="str">
        <f t="shared" si="2"/>
        <v>여</v>
      </c>
      <c r="K26" s="3" t="s">
        <v>137</v>
      </c>
      <c r="L26" s="3" t="s">
        <v>153</v>
      </c>
    </row>
    <row r="28" spans="1:12" x14ac:dyDescent="0.4">
      <c r="A28" s="5" t="s">
        <v>154</v>
      </c>
      <c r="B28" s="6" t="s">
        <v>155</v>
      </c>
    </row>
    <row r="29" spans="1:12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17" t="s">
        <v>171</v>
      </c>
      <c r="I29" s="17"/>
    </row>
    <row r="30" spans="1:12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16" t="str">
        <f>COUNTIFS(B30:B38,"여",F30:F38,"승진")&amp;"명"</f>
        <v>2명</v>
      </c>
      <c r="I30" s="16"/>
    </row>
    <row r="31" spans="1:12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10" workbookViewId="0">
      <selection activeCell="C22" sqref="C22"/>
    </sheetView>
  </sheetViews>
  <sheetFormatPr defaultRowHeight="17.399999999999999" x14ac:dyDescent="0.4"/>
  <cols>
    <col min="1" max="1" width="16.19921875" customWidth="1"/>
    <col min="2" max="4" width="12.19921875" customWidth="1"/>
    <col min="5" max="5" width="10.3984375" customWidth="1"/>
    <col min="6" max="6" width="9.296875" bestFit="1" customWidth="1"/>
    <col min="8" max="8" width="13" bestFit="1" customWidth="1"/>
  </cols>
  <sheetData>
    <row r="1" spans="1:8" ht="21" x14ac:dyDescent="0.4">
      <c r="A1" s="15" t="s">
        <v>172</v>
      </c>
      <c r="B1" s="15"/>
      <c r="C1" s="15"/>
      <c r="D1" s="15"/>
      <c r="E1" s="15"/>
      <c r="F1" s="15"/>
      <c r="G1" s="15"/>
      <c r="H1" s="15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45672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45692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45673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45662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45676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45696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45678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45699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45703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45712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45701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45674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29" t="s">
        <v>176</v>
      </c>
      <c r="B18" t="s">
        <v>289</v>
      </c>
    </row>
    <row r="20" spans="1:4" x14ac:dyDescent="0.4">
      <c r="A20" s="29" t="s">
        <v>293</v>
      </c>
      <c r="B20" s="29" t="s">
        <v>292</v>
      </c>
    </row>
    <row r="21" spans="1:4" x14ac:dyDescent="0.4">
      <c r="A21" s="29" t="s">
        <v>290</v>
      </c>
      <c r="B21" t="s">
        <v>182</v>
      </c>
      <c r="C21" t="s">
        <v>191</v>
      </c>
      <c r="D21" t="s">
        <v>196</v>
      </c>
    </row>
    <row r="22" spans="1:4" x14ac:dyDescent="0.4">
      <c r="A22" s="30" t="s">
        <v>89</v>
      </c>
      <c r="B22" s="31">
        <v>139545000</v>
      </c>
      <c r="C22" s="31">
        <v>131895000</v>
      </c>
      <c r="D22" s="31">
        <v>113400000</v>
      </c>
    </row>
    <row r="23" spans="1:4" x14ac:dyDescent="0.4">
      <c r="A23" s="30" t="s">
        <v>90</v>
      </c>
      <c r="B23" s="31">
        <v>80190000</v>
      </c>
      <c r="C23" s="31">
        <v>102262500</v>
      </c>
      <c r="D23" s="31">
        <v>108270000</v>
      </c>
    </row>
    <row r="24" spans="1:4" x14ac:dyDescent="0.4">
      <c r="A24" s="30" t="s">
        <v>291</v>
      </c>
      <c r="B24" s="31">
        <v>124706250</v>
      </c>
      <c r="C24" s="31">
        <v>117078750</v>
      </c>
      <c r="D24" s="31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4" workbookViewId="0">
      <selection activeCell="G8" sqref="G8"/>
    </sheetView>
  </sheetViews>
  <sheetFormatPr defaultRowHeight="17.399999999999999" outlineLevelRow="3" x14ac:dyDescent="0.4"/>
  <cols>
    <col min="6" max="6" width="14.296875" bestFit="1" customWidth="1"/>
    <col min="7" max="7" width="10.59765625" customWidth="1"/>
  </cols>
  <sheetData>
    <row r="1" spans="1:7" ht="21" x14ac:dyDescent="0.4">
      <c r="A1" s="15" t="s">
        <v>200</v>
      </c>
      <c r="B1" s="15"/>
      <c r="C1" s="15"/>
      <c r="D1" s="15"/>
      <c r="E1" s="15"/>
      <c r="F1" s="15"/>
      <c r="G1" s="15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4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4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4">
      <c r="A7" s="32" t="s">
        <v>300</v>
      </c>
      <c r="B7" s="13"/>
      <c r="C7" s="13"/>
      <c r="D7" s="13"/>
      <c r="E7" s="13"/>
      <c r="F7" s="13"/>
      <c r="G7" s="4">
        <f>SUBTOTAL(9,G4:G6)</f>
        <v>1000000</v>
      </c>
    </row>
    <row r="8" spans="1:7" outlineLevel="1" x14ac:dyDescent="0.4">
      <c r="A8" s="32" t="s">
        <v>294</v>
      </c>
      <c r="B8" s="13"/>
      <c r="C8" s="13"/>
      <c r="D8" s="13">
        <f>SUBTOTAL(4,D4:D6)</f>
        <v>42</v>
      </c>
      <c r="E8" s="13"/>
      <c r="F8" s="13"/>
      <c r="G8" s="4"/>
    </row>
    <row r="9" spans="1:7" outlineLevel="3" x14ac:dyDescent="0.4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4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4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4">
      <c r="A13" s="32" t="s">
        <v>301</v>
      </c>
      <c r="B13" s="13"/>
      <c r="C13" s="13"/>
      <c r="D13" s="13"/>
      <c r="E13" s="13"/>
      <c r="F13" s="13"/>
      <c r="G13" s="4">
        <f>SUBTOTAL(9,G9:G12)</f>
        <v>1220000</v>
      </c>
    </row>
    <row r="14" spans="1:7" outlineLevel="1" x14ac:dyDescent="0.4">
      <c r="A14" s="32" t="s">
        <v>295</v>
      </c>
      <c r="B14" s="13"/>
      <c r="C14" s="13"/>
      <c r="D14" s="13">
        <f>SUBTOTAL(4,D9:D12)</f>
        <v>45</v>
      </c>
      <c r="E14" s="13"/>
      <c r="F14" s="13"/>
      <c r="G14" s="4"/>
    </row>
    <row r="15" spans="1:7" outlineLevel="3" x14ac:dyDescent="0.4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4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4">
      <c r="A18" s="32" t="s">
        <v>302</v>
      </c>
      <c r="B18" s="13"/>
      <c r="C18" s="13"/>
      <c r="D18" s="13"/>
      <c r="E18" s="13"/>
      <c r="F18" s="13"/>
      <c r="G18" s="4">
        <f>SUBTOTAL(9,G15:G17)</f>
        <v>780000</v>
      </c>
    </row>
    <row r="19" spans="1:7" outlineLevel="1" x14ac:dyDescent="0.4">
      <c r="A19" s="32" t="s">
        <v>296</v>
      </c>
      <c r="B19" s="13"/>
      <c r="C19" s="13"/>
      <c r="D19" s="13">
        <f>SUBTOTAL(4,D15:D17)</f>
        <v>41</v>
      </c>
      <c r="E19" s="13"/>
      <c r="F19" s="13"/>
      <c r="G19" s="4"/>
    </row>
    <row r="20" spans="1:7" outlineLevel="3" x14ac:dyDescent="0.4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4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4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4">
      <c r="A23" s="32" t="s">
        <v>303</v>
      </c>
      <c r="B23" s="13"/>
      <c r="C23" s="13"/>
      <c r="D23" s="13"/>
      <c r="E23" s="13"/>
      <c r="F23" s="13"/>
      <c r="G23" s="4">
        <f>SUBTOTAL(9,G20:G22)</f>
        <v>800000</v>
      </c>
    </row>
    <row r="24" spans="1:7" outlineLevel="1" x14ac:dyDescent="0.4">
      <c r="A24" s="32" t="s">
        <v>297</v>
      </c>
      <c r="B24" s="13"/>
      <c r="C24" s="13"/>
      <c r="D24" s="13">
        <f>SUBTOTAL(4,D20:D22)</f>
        <v>34</v>
      </c>
      <c r="E24" s="13"/>
      <c r="F24" s="13"/>
      <c r="G24" s="4"/>
    </row>
    <row r="25" spans="1:7" outlineLevel="3" x14ac:dyDescent="0.4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4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4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4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4">
      <c r="A29" s="35" t="s">
        <v>304</v>
      </c>
      <c r="B29" s="33"/>
      <c r="C29" s="33"/>
      <c r="D29" s="33"/>
      <c r="E29" s="33"/>
      <c r="F29" s="33"/>
      <c r="G29" s="34">
        <f>SUBTOTAL(9,G25:G28)</f>
        <v>1400000</v>
      </c>
    </row>
    <row r="30" spans="1:7" outlineLevel="1" x14ac:dyDescent="0.4">
      <c r="A30" s="35" t="s">
        <v>298</v>
      </c>
      <c r="B30" s="33"/>
      <c r="C30" s="33"/>
      <c r="D30" s="33">
        <f>SUBTOTAL(4,D25:D28)</f>
        <v>34</v>
      </c>
      <c r="E30" s="33"/>
      <c r="F30" s="33"/>
      <c r="G30" s="34"/>
    </row>
    <row r="31" spans="1:7" x14ac:dyDescent="0.4">
      <c r="A31" s="35" t="s">
        <v>291</v>
      </c>
      <c r="B31" s="33"/>
      <c r="C31" s="33"/>
      <c r="D31" s="33"/>
      <c r="E31" s="33"/>
      <c r="F31" s="33"/>
      <c r="G31" s="34">
        <f>SUBTOTAL(9,G4:G28)</f>
        <v>5200000</v>
      </c>
    </row>
    <row r="32" spans="1:7" x14ac:dyDescent="0.4">
      <c r="A32" s="35" t="s">
        <v>299</v>
      </c>
      <c r="B32" s="33"/>
      <c r="C32" s="33"/>
      <c r="D32" s="33">
        <f>SUBTOTAL(4,D4:D28)</f>
        <v>45</v>
      </c>
      <c r="E32" s="33"/>
      <c r="F32" s="33"/>
      <c r="G32" s="34"/>
    </row>
  </sheetData>
  <sortState ref="A4:G20">
    <sortCondition descending="1" ref="A4:A20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5"/>
  <sheetViews>
    <sheetView workbookViewId="0">
      <selection activeCell="A17" sqref="A17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6" ht="21" x14ac:dyDescent="0.4">
      <c r="A1" s="15" t="s">
        <v>248</v>
      </c>
      <c r="B1" s="15"/>
      <c r="C1" s="15"/>
      <c r="D1" s="15"/>
      <c r="E1" s="15"/>
      <c r="F1" s="15"/>
    </row>
    <row r="3" spans="1:6" x14ac:dyDescent="0.4">
      <c r="A3" s="36" t="s">
        <v>249</v>
      </c>
      <c r="B3" s="37" t="s">
        <v>250</v>
      </c>
      <c r="C3" s="37" t="s">
        <v>251</v>
      </c>
      <c r="D3" s="37" t="s">
        <v>252</v>
      </c>
      <c r="E3" s="37" t="s">
        <v>253</v>
      </c>
      <c r="F3" s="37" t="s">
        <v>254</v>
      </c>
    </row>
    <row r="4" spans="1:6" x14ac:dyDescent="0.4">
      <c r="A4" s="10">
        <v>45752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4">
      <c r="A5" s="10">
        <v>45755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">
      <c r="A6" s="10">
        <v>45757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">
      <c r="A7" s="10">
        <v>45759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">
      <c r="A8" s="10">
        <v>45760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">
      <c r="A9" s="10">
        <v>45765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">
      <c r="A10" s="10">
        <v>45768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">
      <c r="A11" s="10">
        <v>45769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">
      <c r="A12" s="10">
        <v>45772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">
      <c r="A13" s="10">
        <v>45773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">
      <c r="A14" s="10">
        <v>45776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">
      <c r="A15" s="16" t="s">
        <v>264</v>
      </c>
      <c r="B15" s="16"/>
      <c r="C15" s="16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합계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L20" sqref="L20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15" t="s">
        <v>265</v>
      </c>
      <c r="B1" s="15"/>
      <c r="C1" s="15"/>
      <c r="D1" s="15"/>
      <c r="E1" s="15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전다해</cp:lastModifiedBy>
  <dcterms:created xsi:type="dcterms:W3CDTF">2023-04-27T08:01:32Z</dcterms:created>
  <dcterms:modified xsi:type="dcterms:W3CDTF">2025-10-23T07:55:46Z</dcterms:modified>
</cp:coreProperties>
</file>