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FAF5809-C2F1-421B-96DD-7434FA5E4FE8}" xr6:coauthVersionLast="47" xr6:coauthVersionMax="47" xr10:uidLastSave="{00000000-0000-0000-0000-000000000000}"/>
  <bookViews>
    <workbookView xWindow="-105" yWindow="0" windowWidth="21480" windowHeight="15585" activeTab="2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91029"/>
  <pivotCaches>
    <pivotCache cacheId="3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J32" i="1" a="1"/>
  <c r="J32" i="1" s="1"/>
  <c r="J31" i="1" a="1"/>
  <c r="J31" i="1" s="1"/>
  <c r="C32" i="1" a="1"/>
  <c r="C32" i="1" s="1"/>
  <c r="D32" i="1" a="1"/>
  <c r="D32" i="1" s="1"/>
  <c r="E32" i="1" a="1"/>
  <c r="E32" i="1" s="1"/>
  <c r="F32" i="1" a="1"/>
  <c r="F32" i="1" s="1"/>
  <c r="C33" i="1" a="1"/>
  <c r="C33" i="1" s="1"/>
  <c r="D33" i="1" a="1"/>
  <c r="D33" i="1" s="1"/>
  <c r="E33" i="1" a="1"/>
  <c r="E33" i="1" s="1"/>
  <c r="F33" i="1" a="1"/>
  <c r="F33" i="1" s="1"/>
  <c r="C34" i="1" a="1"/>
  <c r="C34" i="1" s="1"/>
  <c r="D34" i="1" a="1"/>
  <c r="D34" i="1" s="1"/>
  <c r="E34" i="1" a="1"/>
  <c r="E34" i="1" s="1"/>
  <c r="F34" i="1" a="1"/>
  <c r="F34" i="1" s="1"/>
  <c r="D31" i="1" a="1"/>
  <c r="D31" i="1" s="1"/>
  <c r="E31" i="1" a="1"/>
  <c r="E31" i="1" s="1"/>
  <c r="F31" i="1" a="1"/>
  <c r="F31" i="1" s="1"/>
  <c r="C31" i="1" a="1"/>
  <c r="C31" i="1" s="1"/>
  <c r="J5" i="1" a="1"/>
  <c r="J5" i="1" s="1"/>
  <c r="J6" i="1" a="1"/>
  <c r="J6" i="1" s="1"/>
  <c r="J7" i="1" a="1"/>
  <c r="J7" i="1" s="1"/>
  <c r="J8" i="1" a="1"/>
  <c r="J8" i="1" s="1"/>
  <c r="J9" i="1" a="1"/>
  <c r="J9" i="1" s="1"/>
  <c r="J10" i="1" a="1"/>
  <c r="J10" i="1" s="1"/>
  <c r="J11" i="1" a="1"/>
  <c r="J11" i="1" s="1"/>
  <c r="J12" i="1" a="1"/>
  <c r="J12" i="1" s="1"/>
  <c r="J13" i="1" a="1"/>
  <c r="J13" i="1" s="1"/>
  <c r="J14" i="1" a="1"/>
  <c r="J14" i="1" s="1"/>
  <c r="J15" i="1" a="1"/>
  <c r="J15" i="1" s="1"/>
  <c r="J16" i="1" a="1"/>
  <c r="J16" i="1" s="1"/>
  <c r="J17" i="1" a="1"/>
  <c r="J17" i="1" s="1"/>
  <c r="J18" i="1" a="1"/>
  <c r="J18" i="1" s="1"/>
  <c r="J19" i="1" a="1"/>
  <c r="J19" i="1" s="1"/>
  <c r="J20" i="1" a="1"/>
  <c r="J20" i="1" s="1"/>
  <c r="J21" i="1" a="1"/>
  <c r="J21" i="1" s="1"/>
  <c r="J22" i="1" a="1"/>
  <c r="J22" i="1" s="1"/>
  <c r="J23" i="1" a="1"/>
  <c r="J23" i="1" s="1"/>
  <c r="J24" i="1" a="1"/>
  <c r="J24" i="1" s="1"/>
  <c r="J25" i="1" a="1"/>
  <c r="J25" i="1" s="1"/>
  <c r="J26" i="1" a="1"/>
  <c r="J26" i="1" s="1"/>
  <c r="J27" i="1" a="1"/>
  <c r="J27" i="1" s="1"/>
  <c r="J4" i="1" a="1"/>
  <c r="J4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D6" i="5"/>
  <c r="D7" i="5"/>
  <c r="D8" i="5"/>
  <c r="D12" i="5" s="1"/>
  <c r="E6" i="5"/>
  <c r="E12" i="5" s="1"/>
  <c r="E7" i="5"/>
  <c r="E8" i="5"/>
  <c r="D9" i="5"/>
  <c r="D10" i="5"/>
  <c r="D11" i="5"/>
  <c r="E9" i="5"/>
  <c r="E10" i="5"/>
  <c r="E11" i="5"/>
  <c r="D17" i="5"/>
  <c r="D18" i="5"/>
  <c r="D19" i="5"/>
  <c r="D20" i="5"/>
  <c r="E17" i="5"/>
  <c r="E24" i="5" s="1"/>
  <c r="E18" i="5"/>
  <c r="E19" i="5"/>
  <c r="E20" i="5"/>
  <c r="D21" i="5"/>
  <c r="D24" i="5" s="1"/>
  <c r="D22" i="5"/>
  <c r="D23" i="5"/>
  <c r="E21" i="5"/>
  <c r="E22" i="5"/>
  <c r="E23" i="5"/>
  <c r="D28" i="5"/>
  <c r="D29" i="5"/>
  <c r="D34" i="5" s="1"/>
  <c r="D30" i="5"/>
  <c r="E28" i="5"/>
  <c r="E29" i="5"/>
  <c r="E30" i="5"/>
  <c r="D31" i="5"/>
  <c r="D32" i="5"/>
  <c r="D33" i="5"/>
  <c r="E31" i="5"/>
  <c r="E32" i="5"/>
  <c r="E33" i="5"/>
  <c r="E34" i="5"/>
  <c r="D37" i="5"/>
  <c r="D42" i="5" s="1"/>
  <c r="D38" i="5"/>
  <c r="E37" i="5"/>
  <c r="E42" i="5" s="1"/>
  <c r="E38" i="5"/>
  <c r="D39" i="5"/>
  <c r="D40" i="5"/>
  <c r="D41" i="5"/>
  <c r="E39" i="5"/>
  <c r="E40" i="5"/>
  <c r="E41" i="5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1C561E-7BBA-48A3-8041-C791368FFC2E}" name="MS Access Database_Query" type="1" refreshedVersion="8" background="1">
    <dbPr connection="DSN=MS Access Database;DBQ=C:\새 폴더 (2)\도서판매.accdb;DefaultDir=C:\새 폴더 (2);DriverId=25;FIL=MS Access;MaxBufferSize=2048;PageTimeout=5;" command="SELECT 상반기판매.분류, 상반기판매.고객코드, 상반기판매.수량, 상반기판매.금액_x000d__x000a_FROM `C:\새 폴더 (2)\도서판매.accdb`.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<sst xmlns="http://schemas.openxmlformats.org/spreadsheetml/2006/main" count="545" uniqueCount="169">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</sst>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80" formatCode="@&quot;님&quot;"/>
    <numFmt numFmtId="182" formatCode="[Red][&gt;=50000]0&quot;원 [10%할인]&quot;;[&gt;=10000]0&quot;원 [5%할인]&quot;;0&quot;원 [할인안됨]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182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196832"/>
        <c:axId val="234194432"/>
      </c:lineChart>
      <c:catAx>
        <c:axId val="2031167935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23419443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34196832"/>
        <c:crosses val="max"/>
        <c:crossBetween val="between"/>
      </c:valAx>
      <c:catAx>
        <c:axId val="2341968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34194432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55.708023611114" backgroundQuery="1" createdVersion="8" refreshedVersion="8" minRefreshableVersion="3" recordCount="24" xr:uid="{A0231416-8A84-4E01-84AB-664F93453CFA}">
  <cacheSource type="external" connectionId="1"/>
  <cacheFields count="5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4"/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0"/>
    <x v="1"/>
    <x v="4"/>
    <x v="4"/>
  </r>
  <r>
    <x v="0"/>
    <x v="4"/>
    <x v="5"/>
    <x v="5"/>
  </r>
  <r>
    <x v="2"/>
    <x v="5"/>
    <x v="3"/>
    <x v="6"/>
  </r>
  <r>
    <x v="1"/>
    <x v="6"/>
    <x v="6"/>
    <x v="7"/>
  </r>
  <r>
    <x v="1"/>
    <x v="7"/>
    <x v="7"/>
    <x v="8"/>
  </r>
  <r>
    <x v="2"/>
    <x v="8"/>
    <x v="1"/>
    <x v="9"/>
  </r>
  <r>
    <x v="2"/>
    <x v="9"/>
    <x v="7"/>
    <x v="10"/>
  </r>
  <r>
    <x v="1"/>
    <x v="10"/>
    <x v="8"/>
    <x v="11"/>
  </r>
  <r>
    <x v="3"/>
    <x v="3"/>
    <x v="9"/>
    <x v="12"/>
  </r>
  <r>
    <x v="0"/>
    <x v="3"/>
    <x v="0"/>
    <x v="1"/>
  </r>
  <r>
    <x v="3"/>
    <x v="6"/>
    <x v="5"/>
    <x v="13"/>
  </r>
  <r>
    <x v="3"/>
    <x v="11"/>
    <x v="10"/>
    <x v="14"/>
  </r>
  <r>
    <x v="2"/>
    <x v="12"/>
    <x v="6"/>
    <x v="15"/>
  </r>
  <r>
    <x v="1"/>
    <x v="11"/>
    <x v="2"/>
    <x v="16"/>
  </r>
  <r>
    <x v="3"/>
    <x v="13"/>
    <x v="6"/>
    <x v="17"/>
  </r>
  <r>
    <x v="0"/>
    <x v="14"/>
    <x v="9"/>
    <x v="18"/>
  </r>
  <r>
    <x v="2"/>
    <x v="15"/>
    <x v="6"/>
    <x v="19"/>
  </r>
  <r>
    <x v="2"/>
    <x v="13"/>
    <x v="6"/>
    <x v="20"/>
  </r>
  <r>
    <x v="1"/>
    <x v="16"/>
    <x v="4"/>
    <x v="21"/>
  </r>
  <r>
    <x v="0"/>
    <x v="16"/>
    <x v="6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9AF75C-E655-4EB0-8685-E798423BA69E}" name="피벗 테이블1" cacheId="3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5">
    <pivotField axis="axisPage" compact="0" subtotalTop="0" multipleItemSelectionAllowed="1" showAll="0">
      <items count="5">
        <item h="1" x="3"/>
        <item x="1"/>
        <item h="1" x="2"/>
        <item h="1"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4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합계 : 수량" fld="2" baseField="0" baseItem="0"/>
    <dataField name="합계 : 금액" fld="3" baseField="4" baseItem="0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workbookViewId="0">
      <selection activeCell="D20" sqref="D20"/>
    </sheetView>
  </sheetViews>
  <sheetFormatPr defaultRowHeight="16.5" x14ac:dyDescent="0.3"/>
  <cols>
    <col min="1" max="1" width="13.25" bestFit="1" customWidth="1"/>
    <col min="3" max="3" width="9.75" bestFit="1" customWidth="1"/>
    <col min="6" max="6" width="9.125" bestFit="1" customWidth="1"/>
    <col min="7" max="7" width="11.25" bestFit="1" customWidth="1"/>
  </cols>
  <sheetData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3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3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3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3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3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3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3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3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3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3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3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3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3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3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3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3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3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3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3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3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3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3">
      <c r="A28" t="s">
        <v>161</v>
      </c>
    </row>
    <row r="29" spans="1:7" x14ac:dyDescent="0.3">
      <c r="A29" t="b">
        <f>AND(G3&gt;=AVERAGE($G$3:$G$26),OR(C3="컴퓨터",C3="사회과학"))</f>
        <v>1</v>
      </c>
    </row>
    <row r="31" spans="1:7" x14ac:dyDescent="0.3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3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3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3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3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3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OR($A3&gt;=MAX($A$3:$A$26),$A3&lt;=MIN($A$3:$A$26))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/>
  </sheetViews>
  <sheetFormatPr defaultRowHeight="16.5" x14ac:dyDescent="0.3"/>
  <cols>
    <col min="1" max="1" width="11.12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3">
      <c r="A4" s="2"/>
      <c r="B4" s="1"/>
      <c r="C4" s="1"/>
      <c r="D4" s="1"/>
      <c r="E4" s="8"/>
      <c r="F4" s="8"/>
      <c r="G4" s="8"/>
    </row>
    <row r="5" spans="1:7" x14ac:dyDescent="0.3">
      <c r="A5" s="2"/>
      <c r="B5" s="1"/>
      <c r="C5" s="1"/>
      <c r="D5" s="1"/>
      <c r="E5" s="8"/>
      <c r="F5" s="8"/>
      <c r="G5" s="8"/>
    </row>
    <row r="6" spans="1:7" x14ac:dyDescent="0.3">
      <c r="A6" s="2"/>
      <c r="B6" s="1"/>
      <c r="C6" s="1"/>
      <c r="D6" s="1"/>
      <c r="E6" s="8"/>
      <c r="F6" s="8"/>
      <c r="G6" s="8"/>
    </row>
    <row r="7" spans="1:7" x14ac:dyDescent="0.3">
      <c r="A7" s="2"/>
      <c r="B7" s="1"/>
      <c r="C7" s="1"/>
      <c r="D7" s="1"/>
      <c r="E7" s="8"/>
      <c r="F7" s="8"/>
      <c r="G7" s="8"/>
    </row>
    <row r="8" spans="1:7" x14ac:dyDescent="0.3">
      <c r="A8" s="2"/>
      <c r="B8" s="1"/>
      <c r="C8" s="1"/>
      <c r="D8" s="1"/>
      <c r="E8" s="8"/>
      <c r="F8" s="8"/>
      <c r="G8" s="8"/>
    </row>
    <row r="9" spans="1:7" x14ac:dyDescent="0.3">
      <c r="A9" s="2"/>
      <c r="B9" s="1"/>
      <c r="C9" s="1"/>
      <c r="D9" s="1"/>
      <c r="E9" s="8"/>
      <c r="F9" s="8"/>
      <c r="G9" s="8"/>
    </row>
    <row r="10" spans="1:7" x14ac:dyDescent="0.3">
      <c r="A10" s="2"/>
      <c r="B10" s="1"/>
      <c r="C10" s="1"/>
      <c r="D10" s="1"/>
      <c r="E10" s="8"/>
      <c r="F10" s="8"/>
      <c r="G10" s="8"/>
    </row>
    <row r="11" spans="1:7" x14ac:dyDescent="0.3">
      <c r="A11" s="2"/>
      <c r="B11" s="1"/>
      <c r="C11" s="1"/>
      <c r="D11" s="1"/>
      <c r="E11" s="8"/>
      <c r="F11" s="8"/>
      <c r="G11" s="8"/>
    </row>
    <row r="12" spans="1:7" x14ac:dyDescent="0.3">
      <c r="A12" s="2"/>
      <c r="B12" s="1"/>
      <c r="C12" s="1"/>
      <c r="D12" s="1"/>
      <c r="E12" s="8"/>
      <c r="F12" s="8"/>
      <c r="G12" s="8"/>
    </row>
    <row r="13" spans="1:7" x14ac:dyDescent="0.3">
      <c r="A13" s="2"/>
      <c r="B13" s="1"/>
      <c r="C13" s="1"/>
      <c r="D13" s="1"/>
      <c r="E13" s="8"/>
      <c r="F13" s="8"/>
      <c r="G13" s="8"/>
    </row>
    <row r="14" spans="1:7" x14ac:dyDescent="0.3">
      <c r="A14" s="2"/>
      <c r="B14" s="1"/>
      <c r="C14" s="1"/>
      <c r="D14" s="1"/>
      <c r="E14" s="8"/>
      <c r="F14" s="8"/>
      <c r="G14" s="8"/>
    </row>
    <row r="15" spans="1:7" x14ac:dyDescent="0.3">
      <c r="A15" s="2"/>
      <c r="B15" s="1"/>
      <c r="C15" s="1"/>
      <c r="D15" s="1"/>
      <c r="E15" s="8"/>
      <c r="F15" s="8"/>
      <c r="G15" s="8"/>
    </row>
    <row r="16" spans="1:7" x14ac:dyDescent="0.3">
      <c r="A16" s="2"/>
      <c r="B16" s="1"/>
      <c r="C16" s="1"/>
      <c r="D16" s="1"/>
      <c r="E16" s="8"/>
      <c r="F16" s="8"/>
      <c r="G16" s="8"/>
    </row>
    <row r="17" spans="1:7" x14ac:dyDescent="0.3">
      <c r="A17" s="2"/>
      <c r="B17" s="1"/>
      <c r="C17" s="1"/>
      <c r="D17" s="1"/>
      <c r="E17" s="8"/>
      <c r="F17" s="8"/>
      <c r="G17" s="8"/>
    </row>
    <row r="18" spans="1:7" x14ac:dyDescent="0.3">
      <c r="A18" s="2"/>
      <c r="B18" s="1"/>
      <c r="C18" s="1"/>
      <c r="D18" s="1"/>
      <c r="E18" s="8"/>
      <c r="F18" s="8"/>
      <c r="G18" s="8"/>
    </row>
    <row r="19" spans="1:7" x14ac:dyDescent="0.3">
      <c r="A19" s="2"/>
      <c r="B19" s="1"/>
      <c r="C19" s="1"/>
      <c r="D19" s="1"/>
      <c r="E19" s="8"/>
      <c r="F19" s="8"/>
      <c r="G19" s="8"/>
    </row>
    <row r="20" spans="1:7" x14ac:dyDescent="0.3">
      <c r="A20" s="2"/>
      <c r="B20" s="1"/>
      <c r="C20" s="1"/>
      <c r="D20" s="1"/>
      <c r="E20" s="8"/>
      <c r="F20" s="8"/>
      <c r="G20" s="8"/>
    </row>
    <row r="21" spans="1:7" x14ac:dyDescent="0.3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workbookViewId="0">
      <selection activeCell="E14" sqref="E14"/>
    </sheetView>
  </sheetViews>
  <sheetFormatPr defaultRowHeight="16.5" customHeight="1" x14ac:dyDescent="0.3"/>
  <cols>
    <col min="1" max="1" width="10.25" customWidth="1"/>
    <col min="2" max="2" width="15.875" customWidth="1"/>
    <col min="4" max="4" width="11.25" bestFit="1" customWidth="1"/>
    <col min="6" max="6" width="11.25" bestFit="1" customWidth="1"/>
    <col min="7" max="7" width="15.125" bestFit="1" customWidth="1"/>
    <col min="8" max="10" width="12.125" customWidth="1"/>
  </cols>
  <sheetData>
    <row r="1" spans="1:11" ht="100.5" customHeight="1" x14ac:dyDescent="0.3">
      <c r="A1" s="27" t="s">
        <v>65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6.5" customHeight="1" x14ac:dyDescent="0.3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3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3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3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3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3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3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3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3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3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3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3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3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3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3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3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3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3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3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3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3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3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3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3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3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3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3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3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3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3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3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3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3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3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5" right="0.25" top="0.75" bottom="0.75" header="0.3" footer="0.3"/>
  <pageSetup paperSize="9" fitToHeight="2" orientation="landscape" draft="1" r:id="rId1"/>
  <headerFooter>
    <oddHeader>&amp;C&amp;P/&amp;N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abSelected="1" topLeftCell="A13" workbookViewId="0">
      <selection activeCell="I35" sqref="I35"/>
    </sheetView>
  </sheetViews>
  <sheetFormatPr defaultRowHeight="16.5" x14ac:dyDescent="0.3"/>
  <cols>
    <col min="1" max="1" width="4.5" customWidth="1"/>
    <col min="2" max="2" width="10.75" customWidth="1"/>
    <col min="3" max="3" width="9.5" customWidth="1"/>
    <col min="4" max="4" width="9.875" customWidth="1"/>
    <col min="5" max="6" width="11.375" customWidth="1"/>
    <col min="8" max="8" width="9.125" bestFit="1" customWidth="1"/>
    <col min="9" max="9" width="13.75" bestFit="1" customWidth="1"/>
    <col min="10" max="10" width="11.875" customWidth="1"/>
  </cols>
  <sheetData>
    <row r="2" spans="2:10" x14ac:dyDescent="0.3">
      <c r="B2" t="s">
        <v>50</v>
      </c>
      <c r="I2" t="s">
        <v>51</v>
      </c>
      <c r="J2" s="4">
        <v>43921</v>
      </c>
    </row>
    <row r="3" spans="2:10" x14ac:dyDescent="0.3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3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t="e" cm="1">
        <f t="array" aca="1" ref="J4" ca="1">fn할인액(E4,I4)</f>
        <v>#NAME?</v>
      </c>
    </row>
    <row r="5" spans="2:10" x14ac:dyDescent="0.3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t="e" cm="1">
        <f t="array" aca="1" ref="J5" ca="1">fn할인액(E5,I5)</f>
        <v>#NAME?</v>
      </c>
    </row>
    <row r="6" spans="2:10" x14ac:dyDescent="0.3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t="e" cm="1">
        <f t="array" aca="1" ref="J6" ca="1">fn할인액(E6,I6)</f>
        <v>#NAME?</v>
      </c>
    </row>
    <row r="7" spans="2:10" x14ac:dyDescent="0.3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t="e" cm="1">
        <f t="array" aca="1" ref="J7" ca="1">fn할인액(E7,I7)</f>
        <v>#NAME?</v>
      </c>
    </row>
    <row r="8" spans="2:10" x14ac:dyDescent="0.3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t="e" cm="1">
        <f t="array" aca="1" ref="J8" ca="1">fn할인액(E8,I8)</f>
        <v>#NAME?</v>
      </c>
    </row>
    <row r="9" spans="2:10" x14ac:dyDescent="0.3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t="e" cm="1">
        <f t="array" aca="1" ref="J9" ca="1">fn할인액(E9,I9)</f>
        <v>#NAME?</v>
      </c>
    </row>
    <row r="10" spans="2:10" x14ac:dyDescent="0.3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t="e" cm="1">
        <f t="array" aca="1" ref="J10" ca="1">fn할인액(E10,I10)</f>
        <v>#NAME?</v>
      </c>
    </row>
    <row r="11" spans="2:10" x14ac:dyDescent="0.3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t="e" cm="1">
        <f t="array" aca="1" ref="J11" ca="1">fn할인액(E11,I11)</f>
        <v>#NAME?</v>
      </c>
    </row>
    <row r="12" spans="2:10" x14ac:dyDescent="0.3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t="e" cm="1">
        <f t="array" aca="1" ref="J12" ca="1">fn할인액(E12,I12)</f>
        <v>#NAME?</v>
      </c>
    </row>
    <row r="13" spans="2:10" x14ac:dyDescent="0.3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t="e" cm="1">
        <f t="array" aca="1" ref="J13" ca="1">fn할인액(E13,I13)</f>
        <v>#NAME?</v>
      </c>
    </row>
    <row r="14" spans="2:10" x14ac:dyDescent="0.3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t="e" cm="1">
        <f t="array" aca="1" ref="J14" ca="1">fn할인액(E14,I14)</f>
        <v>#NAME?</v>
      </c>
    </row>
    <row r="15" spans="2:10" x14ac:dyDescent="0.3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t="e" cm="1">
        <f t="array" aca="1" ref="J15" ca="1">fn할인액(E15,I15)</f>
        <v>#NAME?</v>
      </c>
    </row>
    <row r="16" spans="2:10" x14ac:dyDescent="0.3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t="e" cm="1">
        <f t="array" aca="1" ref="J16" ca="1">fn할인액(E16,I16)</f>
        <v>#NAME?</v>
      </c>
    </row>
    <row r="17" spans="2:10" x14ac:dyDescent="0.3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t="e" cm="1">
        <f t="array" aca="1" ref="J17" ca="1">fn할인액(E17,I17)</f>
        <v>#NAME?</v>
      </c>
    </row>
    <row r="18" spans="2:10" x14ac:dyDescent="0.3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t="e" cm="1">
        <f t="array" aca="1" ref="J18" ca="1">fn할인액(E18,I18)</f>
        <v>#NAME?</v>
      </c>
    </row>
    <row r="19" spans="2:10" x14ac:dyDescent="0.3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t="e" cm="1">
        <f t="array" aca="1" ref="J19" ca="1">fn할인액(E19,I19)</f>
        <v>#NAME?</v>
      </c>
    </row>
    <row r="20" spans="2:10" x14ac:dyDescent="0.3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t="e" cm="1">
        <f t="array" aca="1" ref="J20" ca="1">fn할인액(E20,I20)</f>
        <v>#NAME?</v>
      </c>
    </row>
    <row r="21" spans="2:10" x14ac:dyDescent="0.3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t="e" cm="1">
        <f t="array" aca="1" ref="J21" ca="1">fn할인액(E21,I21)</f>
        <v>#NAME?</v>
      </c>
    </row>
    <row r="22" spans="2:10" x14ac:dyDescent="0.3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t="e" cm="1">
        <f t="array" aca="1" ref="J22" ca="1">fn할인액(E22,I22)</f>
        <v>#NAME?</v>
      </c>
    </row>
    <row r="23" spans="2:10" x14ac:dyDescent="0.3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t="e" cm="1">
        <f t="array" aca="1" ref="J23" ca="1">fn할인액(E23,I23)</f>
        <v>#NAME?</v>
      </c>
    </row>
    <row r="24" spans="2:10" x14ac:dyDescent="0.3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t="e" cm="1">
        <f t="array" aca="1" ref="J24" ca="1">fn할인액(E24,I24)</f>
        <v>#NAME?</v>
      </c>
    </row>
    <row r="25" spans="2:10" x14ac:dyDescent="0.3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t="e" cm="1">
        <f t="array" aca="1" ref="J25" ca="1">fn할인액(E25,I25)</f>
        <v>#NAME?</v>
      </c>
    </row>
    <row r="26" spans="2:10" x14ac:dyDescent="0.3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t="e" cm="1">
        <f t="array" aca="1" ref="J26" ca="1">fn할인액(E26,I26)</f>
        <v>#NAME?</v>
      </c>
    </row>
    <row r="27" spans="2:10" x14ac:dyDescent="0.3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t="e" cm="1">
        <f t="array" aca="1" ref="J27" ca="1">fn할인액(E27,I27)</f>
        <v>#NAME?</v>
      </c>
    </row>
    <row r="29" spans="2:10" x14ac:dyDescent="0.3">
      <c r="B29" t="s">
        <v>55</v>
      </c>
      <c r="H29" t="s">
        <v>56</v>
      </c>
    </row>
    <row r="30" spans="2:10" x14ac:dyDescent="0.3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3">
      <c r="B31" s="1">
        <v>1</v>
      </c>
      <c r="C31" s="6">
        <f t="array" ref="C31">SUM((MONTH($E$4:$E$27)=$B31)*($B$4:$B$27=C$30),1)</f>
        <v>3</v>
      </c>
      <c r="D31" s="6">
        <f t="array" ref="D31">SUM((MONTH($E$4:$E$27)=$B31)*($B$4:$B$27=D$30),1)</f>
        <v>3</v>
      </c>
      <c r="E31" s="6">
        <f t="array" ref="E31">SUM((MONTH($E$4:$E$27)=$B31)*($B$4:$B$27=E$30),1)</f>
        <v>2</v>
      </c>
      <c r="F31" s="6">
        <f t="array" ref="F31">SUM((MONTH($E$4:$E$27)=$B31)*($B$4:$B$27=F$30),1)</f>
        <v>1</v>
      </c>
      <c r="H31" s="1" t="s">
        <v>60</v>
      </c>
      <c r="I31" s="1" t="s">
        <v>61</v>
      </c>
      <c r="J31" s="7">
        <f t="array" ref="J31">MAX(IF( (LEFT($C$4:$C$27,1)=$H31),$H$4:$H$27))</f>
        <v>22000</v>
      </c>
    </row>
    <row r="32" spans="2:10" x14ac:dyDescent="0.3">
      <c r="B32" s="1">
        <v>2</v>
      </c>
      <c r="C32" s="6">
        <f t="array" ref="C32">SUM((MONTH($E$4:$E$27)=$B32)*($B$4:$B$27=C$30),1)</f>
        <v>2</v>
      </c>
      <c r="D32" s="6">
        <f t="array" ref="D32">SUM((MONTH($E$4:$E$27)=$B32)*($B$4:$B$27=D$30),1)</f>
        <v>2</v>
      </c>
      <c r="E32" s="6">
        <f t="array" ref="E32">SUM((MONTH($E$4:$E$27)=$B32)*($B$4:$B$27=E$30),1)</f>
        <v>1</v>
      </c>
      <c r="F32" s="6">
        <f t="array" ref="F32">SUM((MONTH($E$4:$E$27)=$B32)*($B$4:$B$27=F$30),1)</f>
        <v>4</v>
      </c>
      <c r="H32" s="1" t="s">
        <v>62</v>
      </c>
      <c r="I32" s="1" t="s">
        <v>63</v>
      </c>
      <c r="J32" s="7">
        <f t="array" ref="J32">MAX(IF( (LEFT($C$4:$C$27,1)=$H32),$H$4:$H$27))</f>
        <v>19800</v>
      </c>
    </row>
    <row r="33" spans="2:9" x14ac:dyDescent="0.3">
      <c r="B33" s="1">
        <v>3</v>
      </c>
      <c r="C33" s="6">
        <f t="array" ref="C33">SUM((MONTH($E$4:$E$27)=$B33)*($B$4:$B$27=C$30),1)</f>
        <v>1</v>
      </c>
      <c r="D33" s="6">
        <f t="array" ref="D33">SUM((MONTH($E$4:$E$27)=$B33)*($B$4:$B$27=D$30),1)</f>
        <v>3</v>
      </c>
      <c r="E33" s="6">
        <f t="array" ref="E33">SUM((MONTH($E$4:$E$27)=$B33)*($B$4:$B$27=E$30),1)</f>
        <v>5</v>
      </c>
      <c r="F33" s="6">
        <f t="array" ref="F33">SUM((MONTH($E$4:$E$27)=$B33)*($B$4:$B$27=F$30),1)</f>
        <v>3</v>
      </c>
    </row>
    <row r="34" spans="2:9" x14ac:dyDescent="0.3">
      <c r="B34" s="1">
        <v>4</v>
      </c>
      <c r="C34" s="6">
        <f t="array" ref="C34">SUM((MONTH($E$4:$E$27)=$B34)*($B$4:$B$27=C$30),1)</f>
        <v>4</v>
      </c>
      <c r="D34" s="6">
        <f t="array" ref="D34">SUM((MONTH($E$4:$E$27)=$B34)*($B$4:$B$27=D$30),1)</f>
        <v>2</v>
      </c>
      <c r="E34" s="6">
        <f t="array" ref="E34">SUM((MONTH($E$4:$E$27)=$B34)*($B$4:$B$27=E$30),1)</f>
        <v>3</v>
      </c>
      <c r="F34" s="6">
        <f t="array" ref="F34">SUM((MONTH($E$4:$E$27)=$B34)*($B$4:$B$27=F$30),1)</f>
        <v>1</v>
      </c>
      <c r="H34" t="s">
        <v>64</v>
      </c>
    </row>
    <row r="35" spans="2:9" x14ac:dyDescent="0.3">
      <c r="H35" s="5" t="s">
        <v>1</v>
      </c>
      <c r="I35" s="1" t="str">
        <f t="array" ref="I35">INDEX($B$4:$I$27,MATCH(MAX(($B$4:$B$27="취미/레저")*$I$4:$I$27),($B$4:$B$27="취미/레저")*$I$4:$I$27,0),2)</f>
        <v>O051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B15" sqref="B15"/>
    </sheetView>
  </sheetViews>
  <sheetFormatPr defaultRowHeight="16.5" x14ac:dyDescent="0.3"/>
  <cols>
    <col min="1" max="1" width="2.875" customWidth="1"/>
    <col min="2" max="3" width="11.25" bestFit="1" customWidth="1"/>
    <col min="4" max="4" width="11.125" bestFit="1" customWidth="1"/>
    <col min="5" max="5" width="12.125" bestFit="1" customWidth="1"/>
  </cols>
  <sheetData>
    <row r="2" spans="2:5" x14ac:dyDescent="0.3">
      <c r="B2" s="29" t="s">
        <v>2</v>
      </c>
      <c r="C2" t="s">
        <v>20</v>
      </c>
    </row>
    <row r="4" spans="2:5" x14ac:dyDescent="0.3">
      <c r="B4" s="29" t="s">
        <v>165</v>
      </c>
      <c r="C4" s="29" t="s">
        <v>1</v>
      </c>
      <c r="D4" t="s">
        <v>163</v>
      </c>
      <c r="E4" t="s">
        <v>164</v>
      </c>
    </row>
    <row r="5" spans="2:5" x14ac:dyDescent="0.3">
      <c r="B5" t="s">
        <v>61</v>
      </c>
      <c r="D5" s="30"/>
      <c r="E5" s="31"/>
    </row>
    <row r="6" spans="2:5" x14ac:dyDescent="0.3">
      <c r="C6" t="s">
        <v>18</v>
      </c>
      <c r="D6" s="30">
        <v>1</v>
      </c>
      <c r="E6" s="31">
        <v>19800</v>
      </c>
    </row>
    <row r="7" spans="2:5" x14ac:dyDescent="0.3">
      <c r="C7" t="s">
        <v>26</v>
      </c>
      <c r="D7" s="30">
        <v>4</v>
      </c>
      <c r="E7" s="31">
        <v>68000</v>
      </c>
    </row>
    <row r="8" spans="2:5" x14ac:dyDescent="0.3">
      <c r="C8" t="s">
        <v>30</v>
      </c>
      <c r="D8" s="30">
        <v>12</v>
      </c>
      <c r="E8" s="31">
        <v>264000</v>
      </c>
    </row>
    <row r="9" spans="2:5" x14ac:dyDescent="0.3">
      <c r="B9" t="s">
        <v>166</v>
      </c>
      <c r="D9" s="30">
        <v>17</v>
      </c>
      <c r="E9" s="31">
        <v>351800</v>
      </c>
    </row>
    <row r="10" spans="2:5" x14ac:dyDescent="0.3">
      <c r="B10" t="s">
        <v>63</v>
      </c>
      <c r="D10" s="30"/>
      <c r="E10" s="31"/>
    </row>
    <row r="11" spans="2:5" x14ac:dyDescent="0.3">
      <c r="C11" t="s">
        <v>36</v>
      </c>
      <c r="D11" s="30">
        <v>7</v>
      </c>
      <c r="E11" s="31">
        <v>61600</v>
      </c>
    </row>
    <row r="12" spans="2:5" x14ac:dyDescent="0.3">
      <c r="C12" t="s">
        <v>41</v>
      </c>
      <c r="D12" s="30">
        <v>8</v>
      </c>
      <c r="E12" s="31">
        <v>56000</v>
      </c>
    </row>
    <row r="13" spans="2:5" x14ac:dyDescent="0.3">
      <c r="C13" t="s">
        <v>46</v>
      </c>
      <c r="D13" s="30">
        <v>5</v>
      </c>
      <c r="E13" s="31">
        <v>99000</v>
      </c>
    </row>
    <row r="14" spans="2:5" x14ac:dyDescent="0.3">
      <c r="B14" t="s">
        <v>167</v>
      </c>
      <c r="D14" s="30">
        <v>20</v>
      </c>
      <c r="E14" s="31">
        <v>216600</v>
      </c>
    </row>
    <row r="15" spans="2:5" x14ac:dyDescent="0.3">
      <c r="B15" t="s">
        <v>162</v>
      </c>
      <c r="D15" s="30">
        <v>37</v>
      </c>
      <c r="E15" s="31">
        <v>568400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3" sqref="C3:C14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3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3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3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3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3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3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3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3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3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_x000a_컴퓨터,_x000a_사회과학 중_x000a_선택하십시오." sqref="C3:C14" xr:uid="{45394254-3595-4097-A0E1-A490E00E610B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55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3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3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3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3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3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3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3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3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3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3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3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_x000a_컴퓨터,_x000a_사회과학 중_x000a_선택하십시오." sqref="C3:C14" xr:uid="{F2C5E23E-528F-4E1A-A905-98D1A1F47B69}">
      <formula1>"소설,취미/레저,컴퓨터,사회과학"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E42"/>
  <sheetViews>
    <sheetView workbookViewId="0">
      <selection activeCell="F47" sqref="F47"/>
    </sheetView>
  </sheetViews>
  <sheetFormatPr defaultRowHeight="16.5" outlineLevelRow="1" x14ac:dyDescent="0.3"/>
  <cols>
    <col min="1" max="1" width="9.75" bestFit="1" customWidth="1"/>
    <col min="2" max="2" width="7.25" customWidth="1"/>
    <col min="3" max="3" width="6.5" customWidth="1"/>
    <col min="4" max="4" width="7" customWidth="1"/>
    <col min="5" max="5" width="9.375" bestFit="1" customWidth="1"/>
  </cols>
  <sheetData>
    <row r="1" spans="1:5" x14ac:dyDescent="0.3">
      <c r="A1" t="s">
        <v>56</v>
      </c>
    </row>
    <row r="2" spans="1:5" x14ac:dyDescent="0.3">
      <c r="A2" s="1" t="s">
        <v>2</v>
      </c>
      <c r="B2" s="1"/>
      <c r="C2" s="1"/>
      <c r="D2" s="1" t="s">
        <v>4</v>
      </c>
      <c r="E2" s="1" t="s">
        <v>6</v>
      </c>
    </row>
    <row r="3" spans="1:5" hidden="1" outlineLevel="1" x14ac:dyDescent="0.3">
      <c r="A3" s="32"/>
      <c r="B3" s="32"/>
      <c r="C3" s="32"/>
      <c r="D3" s="32"/>
      <c r="E3" s="33"/>
    </row>
    <row r="4" spans="1:5" hidden="1" outlineLevel="1" collapsed="1" x14ac:dyDescent="0.3">
      <c r="A4" s="32"/>
      <c r="B4" s="32"/>
      <c r="C4" s="32"/>
      <c r="D4" s="32"/>
      <c r="E4" s="33"/>
    </row>
    <row r="5" spans="1:5" hidden="1" outlineLevel="1" collapsed="1" x14ac:dyDescent="0.3">
      <c r="A5" s="32"/>
      <c r="B5" s="32"/>
      <c r="C5" s="32"/>
      <c r="D5" s="32"/>
      <c r="E5" s="33"/>
    </row>
    <row r="6" spans="1:5" hidden="1" outlineLevel="1" x14ac:dyDescent="0.3">
      <c r="A6" s="32"/>
      <c r="B6" s="32" t="s">
        <v>168</v>
      </c>
      <c r="C6" s="32"/>
      <c r="D6" s="32">
        <f>오프라인!$E$3</f>
        <v>8</v>
      </c>
      <c r="E6" s="33">
        <f>오프라인!$G$3</f>
        <v>53200</v>
      </c>
    </row>
    <row r="7" spans="1:5" hidden="1" outlineLevel="1" x14ac:dyDescent="0.3">
      <c r="A7" s="32"/>
      <c r="B7" s="32"/>
      <c r="C7" s="32"/>
      <c r="D7" s="32">
        <f>오프라인!$E$5</f>
        <v>7</v>
      </c>
      <c r="E7" s="33">
        <f>오프라인!$G$5</f>
        <v>58520</v>
      </c>
    </row>
    <row r="8" spans="1:5" hidden="1" outlineLevel="1" x14ac:dyDescent="0.3">
      <c r="A8" s="32"/>
      <c r="B8" s="32"/>
      <c r="C8" s="32"/>
      <c r="D8" s="32">
        <f>오프라인!$E$9</f>
        <v>5</v>
      </c>
      <c r="E8" s="33">
        <f>오프라인!$G$9</f>
        <v>94050</v>
      </c>
    </row>
    <row r="9" spans="1:5" hidden="1" outlineLevel="1" x14ac:dyDescent="0.3">
      <c r="A9" s="32"/>
      <c r="B9" s="32" t="s">
        <v>168</v>
      </c>
      <c r="C9" s="32"/>
      <c r="D9" s="32">
        <f>온라인!$E$9</f>
        <v>4</v>
      </c>
      <c r="E9" s="33">
        <f>온라인!$G$9</f>
        <v>57800</v>
      </c>
    </row>
    <row r="10" spans="1:5" hidden="1" outlineLevel="1" x14ac:dyDescent="0.3">
      <c r="A10" s="32"/>
      <c r="B10" s="32"/>
      <c r="C10" s="32"/>
      <c r="D10" s="32">
        <f>온라인!$E$10</f>
        <v>1</v>
      </c>
      <c r="E10" s="33">
        <f>온라인!$G$10</f>
        <v>18810</v>
      </c>
    </row>
    <row r="11" spans="1:5" hidden="1" outlineLevel="1" x14ac:dyDescent="0.3">
      <c r="A11" s="32"/>
      <c r="B11" s="32"/>
      <c r="C11" s="32"/>
      <c r="D11" s="32">
        <f>온라인!$E$14</f>
        <v>12</v>
      </c>
      <c r="E11" s="33">
        <f>온라인!$G$14</f>
        <v>250800</v>
      </c>
    </row>
    <row r="12" spans="1:5" collapsed="1" x14ac:dyDescent="0.3">
      <c r="A12" t="s">
        <v>20</v>
      </c>
      <c r="D12">
        <f>MAX(D6:D11)</f>
        <v>12</v>
      </c>
      <c r="E12" s="34">
        <f>MAX(E6:E11)</f>
        <v>250800</v>
      </c>
    </row>
    <row r="13" spans="1:5" hidden="1" outlineLevel="1" x14ac:dyDescent="0.3">
      <c r="E13" s="34"/>
    </row>
    <row r="14" spans="1:5" hidden="1" outlineLevel="1" collapsed="1" x14ac:dyDescent="0.3">
      <c r="E14" s="34"/>
    </row>
    <row r="15" spans="1:5" hidden="1" outlineLevel="1" collapsed="1" x14ac:dyDescent="0.3">
      <c r="E15" s="34"/>
    </row>
    <row r="16" spans="1:5" hidden="1" outlineLevel="1" collapsed="1" x14ac:dyDescent="0.3">
      <c r="E16" s="34"/>
    </row>
    <row r="17" spans="1:5" hidden="1" outlineLevel="1" x14ac:dyDescent="0.3">
      <c r="B17" t="s">
        <v>168</v>
      </c>
      <c r="D17">
        <f>오프라인!$E$4</f>
        <v>5</v>
      </c>
      <c r="E17" s="34">
        <f>오프라인!$G$4</f>
        <v>47025</v>
      </c>
    </row>
    <row r="18" spans="1:5" hidden="1" outlineLevel="1" x14ac:dyDescent="0.3">
      <c r="D18">
        <f>오프라인!$E$10</f>
        <v>4</v>
      </c>
      <c r="E18" s="34">
        <f>오프라인!$G$10</f>
        <v>41800</v>
      </c>
    </row>
    <row r="19" spans="1:5" hidden="1" outlineLevel="1" x14ac:dyDescent="0.3">
      <c r="D19">
        <f>오프라인!$E$12</f>
        <v>1</v>
      </c>
      <c r="E19" s="34">
        <f>오프라인!$G$12</f>
        <v>8360</v>
      </c>
    </row>
    <row r="20" spans="1:5" hidden="1" outlineLevel="1" x14ac:dyDescent="0.3">
      <c r="D20">
        <f>오프라인!$E$13</f>
        <v>7</v>
      </c>
      <c r="E20" s="34">
        <f>오프라인!$G$13</f>
        <v>79800</v>
      </c>
    </row>
    <row r="21" spans="1:5" hidden="1" outlineLevel="1" x14ac:dyDescent="0.3">
      <c r="B21" t="s">
        <v>168</v>
      </c>
      <c r="D21">
        <f>온라인!$E$6</f>
        <v>3</v>
      </c>
      <c r="E21" s="34">
        <f>온라인!$G$6</f>
        <v>30600</v>
      </c>
    </row>
    <row r="22" spans="1:5" hidden="1" outlineLevel="1" x14ac:dyDescent="0.3">
      <c r="D22">
        <f>온라인!$E$8</f>
        <v>1</v>
      </c>
      <c r="E22" s="34">
        <f>온라인!$G$8</f>
        <v>8500</v>
      </c>
    </row>
    <row r="23" spans="1:5" hidden="1" outlineLevel="1" x14ac:dyDescent="0.3">
      <c r="D23">
        <f>온라인!$E$11</f>
        <v>1</v>
      </c>
      <c r="E23" s="34">
        <f>온라인!$G$11</f>
        <v>10450</v>
      </c>
    </row>
    <row r="24" spans="1:5" collapsed="1" x14ac:dyDescent="0.3">
      <c r="A24" t="s">
        <v>11</v>
      </c>
      <c r="D24">
        <f>MAX(D17:D23)</f>
        <v>7</v>
      </c>
      <c r="E24" s="34">
        <f>MAX(E17:E23)</f>
        <v>79800</v>
      </c>
    </row>
    <row r="25" spans="1:5" hidden="1" outlineLevel="1" x14ac:dyDescent="0.3">
      <c r="E25" s="34"/>
    </row>
    <row r="26" spans="1:5" hidden="1" outlineLevel="1" collapsed="1" x14ac:dyDescent="0.3">
      <c r="E26" s="34"/>
    </row>
    <row r="27" spans="1:5" hidden="1" outlineLevel="1" collapsed="1" x14ac:dyDescent="0.3">
      <c r="E27" s="34"/>
    </row>
    <row r="28" spans="1:5" hidden="1" outlineLevel="1" x14ac:dyDescent="0.3">
      <c r="B28" t="s">
        <v>168</v>
      </c>
      <c r="D28">
        <f>오프라인!$E$6</f>
        <v>2</v>
      </c>
      <c r="E28" s="34">
        <f>오프라인!$G$6</f>
        <v>28500</v>
      </c>
    </row>
    <row r="29" spans="1:5" hidden="1" outlineLevel="1" x14ac:dyDescent="0.3">
      <c r="D29">
        <f>오프라인!$E$7</f>
        <v>8</v>
      </c>
      <c r="E29" s="34">
        <f>오프라인!$G$7</f>
        <v>75240</v>
      </c>
    </row>
    <row r="30" spans="1:5" hidden="1" outlineLevel="1" x14ac:dyDescent="0.3">
      <c r="D30">
        <f>오프라인!$E$14</f>
        <v>1</v>
      </c>
      <c r="E30" s="34">
        <f>오프라인!$G$14</f>
        <v>14250</v>
      </c>
    </row>
    <row r="31" spans="1:5" hidden="1" outlineLevel="1" x14ac:dyDescent="0.3">
      <c r="B31" t="s">
        <v>168</v>
      </c>
      <c r="D31">
        <f>온라인!$E$3</f>
        <v>10</v>
      </c>
      <c r="E31" s="34">
        <f>온라인!$G$3</f>
        <v>188100</v>
      </c>
    </row>
    <row r="32" spans="1:5" hidden="1" outlineLevel="1" x14ac:dyDescent="0.3">
      <c r="D32">
        <f>온라인!$E$12</f>
        <v>6</v>
      </c>
      <c r="E32" s="34">
        <f>온라인!$G$12</f>
        <v>11400</v>
      </c>
    </row>
    <row r="33" spans="1:5" hidden="1" outlineLevel="1" x14ac:dyDescent="0.3">
      <c r="D33">
        <f>온라인!$E$13</f>
        <v>10</v>
      </c>
      <c r="E33" s="34">
        <f>온라인!$G$13</f>
        <v>94050</v>
      </c>
    </row>
    <row r="34" spans="1:5" collapsed="1" x14ac:dyDescent="0.3">
      <c r="A34" t="s">
        <v>8</v>
      </c>
      <c r="D34">
        <f>MAX(D28:D33)</f>
        <v>10</v>
      </c>
      <c r="E34" s="34">
        <f>MAX(E28:E33)</f>
        <v>188100</v>
      </c>
    </row>
    <row r="35" spans="1:5" hidden="1" outlineLevel="1" x14ac:dyDescent="0.3">
      <c r="E35" s="34"/>
    </row>
    <row r="36" spans="1:5" hidden="1" outlineLevel="1" collapsed="1" x14ac:dyDescent="0.3">
      <c r="E36" s="34"/>
    </row>
    <row r="37" spans="1:5" hidden="1" outlineLevel="1" x14ac:dyDescent="0.3">
      <c r="B37" t="s">
        <v>168</v>
      </c>
      <c r="D37">
        <f>오프라인!$E$8</f>
        <v>1</v>
      </c>
      <c r="E37" s="34">
        <f>오프라인!$G$8</f>
        <v>15840</v>
      </c>
    </row>
    <row r="38" spans="1:5" hidden="1" outlineLevel="1" x14ac:dyDescent="0.3">
      <c r="D38">
        <f>오프라인!$E$11</f>
        <v>9</v>
      </c>
      <c r="E38" s="34">
        <f>오프라인!$G$11</f>
        <v>142560</v>
      </c>
    </row>
    <row r="39" spans="1:5" hidden="1" outlineLevel="1" x14ac:dyDescent="0.3">
      <c r="B39" t="s">
        <v>168</v>
      </c>
      <c r="D39">
        <f>온라인!$E$4</f>
        <v>2</v>
      </c>
      <c r="E39" s="34">
        <f>온라인!$G$4</f>
        <v>35640</v>
      </c>
    </row>
    <row r="40" spans="1:5" hidden="1" outlineLevel="1" x14ac:dyDescent="0.3">
      <c r="D40">
        <f>온라인!$E$5</f>
        <v>3</v>
      </c>
      <c r="E40" s="34">
        <f>온라인!$G$5</f>
        <v>26730</v>
      </c>
    </row>
    <row r="41" spans="1:5" hidden="1" outlineLevel="1" x14ac:dyDescent="0.3">
      <c r="D41">
        <f>온라인!$E$7</f>
        <v>6</v>
      </c>
      <c r="E41" s="34">
        <f>온라인!$G$7</f>
        <v>106920</v>
      </c>
    </row>
    <row r="42" spans="1:5" collapsed="1" x14ac:dyDescent="0.3">
      <c r="A42" t="s">
        <v>14</v>
      </c>
      <c r="D42">
        <f>MAX(D37:D41)</f>
        <v>9</v>
      </c>
      <c r="E42" s="34">
        <f>MAX(E37:E41)</f>
        <v>142560</v>
      </c>
    </row>
  </sheetData>
  <dataConsolidate function="max" leftLabels="1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workbookViewId="0">
      <selection activeCell="K17" sqref="K1:K17"/>
    </sheetView>
  </sheetViews>
  <sheetFormatPr defaultRowHeight="16.5" x14ac:dyDescent="0.3"/>
  <cols>
    <col min="4" max="4" width="9.375" bestFit="1" customWidth="1"/>
  </cols>
  <sheetData>
    <row r="2" spans="2:4" x14ac:dyDescent="0.3">
      <c r="B2" t="s">
        <v>50</v>
      </c>
    </row>
    <row r="3" spans="2:4" x14ac:dyDescent="0.3">
      <c r="B3" s="1" t="s">
        <v>2</v>
      </c>
      <c r="C3" s="1" t="s">
        <v>4</v>
      </c>
      <c r="D3" s="1" t="s">
        <v>6</v>
      </c>
    </row>
    <row r="4" spans="2:4" x14ac:dyDescent="0.3">
      <c r="B4" s="1" t="s">
        <v>14</v>
      </c>
      <c r="C4" s="1">
        <v>21</v>
      </c>
      <c r="D4" s="3">
        <v>327690</v>
      </c>
    </row>
    <row r="5" spans="2:4" x14ac:dyDescent="0.3">
      <c r="B5" s="1" t="s">
        <v>20</v>
      </c>
      <c r="C5" s="1">
        <v>37</v>
      </c>
      <c r="D5" s="3">
        <v>533180</v>
      </c>
    </row>
    <row r="6" spans="2:4" x14ac:dyDescent="0.3">
      <c r="B6" s="1" t="s">
        <v>11</v>
      </c>
      <c r="C6" s="1">
        <v>22</v>
      </c>
      <c r="D6" s="3">
        <v>226535</v>
      </c>
    </row>
    <row r="7" spans="2:4" x14ac:dyDescent="0.3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J10" sqref="J10"/>
    </sheetView>
  </sheetViews>
  <sheetFormatPr defaultRowHeight="16.5" x14ac:dyDescent="0.3"/>
  <cols>
    <col min="1" max="1" width="3.75" customWidth="1"/>
    <col min="3" max="3" width="10.375" customWidth="1"/>
    <col min="5" max="5" width="18.875" bestFit="1" customWidth="1"/>
    <col min="6" max="6" width="2" customWidth="1"/>
    <col min="7" max="7" width="10.875" customWidth="1"/>
  </cols>
  <sheetData>
    <row r="2" spans="2:5" x14ac:dyDescent="0.3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3">
      <c r="B3" s="35" t="s">
        <v>13</v>
      </c>
      <c r="C3" s="1" t="s">
        <v>14</v>
      </c>
      <c r="D3" s="1" t="s">
        <v>16</v>
      </c>
      <c r="E3" s="36">
        <v>58800</v>
      </c>
    </row>
    <row r="4" spans="2:5" x14ac:dyDescent="0.3">
      <c r="B4" s="35" t="s">
        <v>22</v>
      </c>
      <c r="C4" s="1" t="s">
        <v>11</v>
      </c>
      <c r="D4" s="1" t="s">
        <v>23</v>
      </c>
      <c r="E4" s="36">
        <v>10000</v>
      </c>
    </row>
    <row r="5" spans="2:5" x14ac:dyDescent="0.3">
      <c r="B5" s="35" t="s">
        <v>36</v>
      </c>
      <c r="C5" s="1" t="s">
        <v>14</v>
      </c>
      <c r="D5" s="1" t="s">
        <v>38</v>
      </c>
      <c r="E5" s="36">
        <v>17600</v>
      </c>
    </row>
    <row r="6" spans="2:5" x14ac:dyDescent="0.3">
      <c r="B6" s="35" t="s">
        <v>39</v>
      </c>
      <c r="C6" s="1" t="s">
        <v>14</v>
      </c>
      <c r="D6" s="1" t="s">
        <v>15</v>
      </c>
      <c r="E6" s="36">
        <v>17600</v>
      </c>
    </row>
    <row r="7" spans="2:5" x14ac:dyDescent="0.3">
      <c r="B7" s="35" t="s">
        <v>7</v>
      </c>
      <c r="C7" s="1" t="s">
        <v>8</v>
      </c>
      <c r="D7" s="1" t="s">
        <v>9</v>
      </c>
      <c r="E7" s="36">
        <v>39800</v>
      </c>
    </row>
    <row r="8" spans="2:5" x14ac:dyDescent="0.3">
      <c r="B8" s="35" t="s">
        <v>41</v>
      </c>
      <c r="C8" s="1" t="s">
        <v>20</v>
      </c>
      <c r="D8" s="1" t="s">
        <v>42</v>
      </c>
      <c r="E8" s="36">
        <v>7000</v>
      </c>
    </row>
    <row r="9" spans="2:5" x14ac:dyDescent="0.3">
      <c r="B9" s="35" t="s">
        <v>49</v>
      </c>
      <c r="C9" s="1" t="s">
        <v>11</v>
      </c>
      <c r="D9" s="1" t="s">
        <v>12</v>
      </c>
      <c r="E9" s="36">
        <v>9900</v>
      </c>
    </row>
    <row r="10" spans="2:5" x14ac:dyDescent="0.3">
      <c r="B10" s="35" t="s">
        <v>18</v>
      </c>
      <c r="C10" s="1" t="s">
        <v>14</v>
      </c>
      <c r="D10" s="1" t="s">
        <v>19</v>
      </c>
      <c r="E10" s="36">
        <v>62800</v>
      </c>
    </row>
    <row r="11" spans="2:5" x14ac:dyDescent="0.3">
      <c r="B11" s="35" t="s">
        <v>26</v>
      </c>
      <c r="C11" s="1" t="s">
        <v>20</v>
      </c>
      <c r="D11" s="1" t="s">
        <v>27</v>
      </c>
      <c r="E11" s="36">
        <v>17000</v>
      </c>
    </row>
    <row r="12" spans="2:5" x14ac:dyDescent="0.3">
      <c r="B12" s="35" t="s">
        <v>32</v>
      </c>
      <c r="C12" s="1" t="s">
        <v>11</v>
      </c>
      <c r="D12" s="1" t="s">
        <v>33</v>
      </c>
      <c r="E12" s="36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Module1.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Module1.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cp:lastPrinted>2024-11-07T08:39:47Z</cp:lastPrinted>
  <dcterms:created xsi:type="dcterms:W3CDTF">2023-08-09T00:13:15Z</dcterms:created>
  <dcterms:modified xsi:type="dcterms:W3CDTF">2025-10-25T08:32:05Z</dcterms:modified>
</cp:coreProperties>
</file>