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gyubi\OneDrive\문서\바탕 화면\바탕 화면\"/>
    </mc:Choice>
  </mc:AlternateContent>
  <xr:revisionPtr revIDLastSave="0" documentId="13_ncr:1_{B7368503-930E-4BED-AEC0-95261175CF0D}" xr6:coauthVersionLast="47" xr6:coauthVersionMax="47" xr10:uidLastSave="{00000000-0000-0000-0000-000000000000}"/>
  <bookViews>
    <workbookView xWindow="-108" yWindow="-108" windowWidth="23256" windowHeight="12456" firstSheet="1" activeTab="1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8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" i="2" l="1" a="1"/>
  <c r="I5" i="2" s="1"/>
  <c r="I6" i="2" a="1"/>
  <c r="I6" i="2"/>
  <c r="I7" i="2" a="1"/>
  <c r="I7" i="2" s="1"/>
  <c r="I8" i="2" a="1"/>
  <c r="I8" i="2"/>
  <c r="I9" i="2" a="1"/>
  <c r="I9" i="2"/>
  <c r="I10" i="2" a="1"/>
  <c r="I10" i="2"/>
  <c r="I11" i="2" a="1"/>
  <c r="I11" i="2"/>
  <c r="I12" i="2" a="1"/>
  <c r="I12" i="2"/>
  <c r="I13" i="2" a="1"/>
  <c r="I13" i="2" s="1"/>
  <c r="I14" i="2" a="1"/>
  <c r="I14" i="2"/>
  <c r="I15" i="2" a="1"/>
  <c r="I15" i="2" s="1"/>
  <c r="I16" i="2" a="1"/>
  <c r="I16" i="2"/>
  <c r="I17" i="2" a="1"/>
  <c r="I17" i="2"/>
  <c r="I18" i="2" a="1"/>
  <c r="I18" i="2" s="1"/>
  <c r="I19" i="2" a="1"/>
  <c r="I19" i="2"/>
  <c r="I20" i="2" a="1"/>
  <c r="I20" i="2" s="1"/>
  <c r="I21" i="2" a="1"/>
  <c r="I21" i="2" s="1"/>
  <c r="I22" i="2" a="1"/>
  <c r="I22" i="2"/>
  <c r="I23" i="2" a="1"/>
  <c r="I23" i="2" s="1"/>
  <c r="I24" i="2" a="1"/>
  <c r="I24" i="2"/>
  <c r="I25" i="2" a="1"/>
  <c r="I25" i="2"/>
  <c r="I26" i="2" a="1"/>
  <c r="I26" i="2" s="1"/>
  <c r="I27" i="2" a="1"/>
  <c r="I27" i="2" s="1"/>
  <c r="I4" i="2" a="1"/>
  <c r="I4" i="2"/>
  <c r="I32" i="2"/>
  <c r="I33" i="2"/>
  <c r="I34" i="2"/>
  <c r="I35" i="2"/>
  <c r="I36" i="2"/>
  <c r="I37" i="2"/>
  <c r="I31" i="2"/>
  <c r="H32" i="2" a="1"/>
  <c r="H32" i="2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1" i="2" a="1"/>
  <c r="H31" i="2" s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6" i="2"/>
  <c r="J22" i="2"/>
  <c r="J7" i="2"/>
  <c r="J23" i="2"/>
  <c r="J8" i="2"/>
  <c r="J24" i="2"/>
  <c r="J9" i="2"/>
  <c r="J25" i="2"/>
  <c r="J10" i="2"/>
  <c r="J26" i="2"/>
  <c r="J11" i="2"/>
  <c r="J27" i="2"/>
  <c r="J12" i="2"/>
  <c r="J13" i="2"/>
  <c r="J14" i="2"/>
  <c r="J15" i="2"/>
  <c r="J16" i="2"/>
  <c r="J17" i="2"/>
  <c r="J18" i="2"/>
  <c r="J19" i="2"/>
  <c r="J20" i="2"/>
  <c r="J5" i="2"/>
  <c r="J21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FC5EEA7-327E-4219-9A93-F5D482FAF55A}" sourceFile="C:\새 폴더\문화센터.xlsx" keepAlive="1" name="문화센터" type="5" refreshedVersion="7" background="1">
    <dbPr connection="Provider=Microsoft.ACE.OLEDB.12.0;User ID=Admin;Data Source=C:\새 폴더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sharedStrings.xml><?xml version="1.0" encoding="utf-8"?>
<sst xmlns="http://schemas.openxmlformats.org/spreadsheetml/2006/main" count="478" uniqueCount="85">
  <si>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</si>
  <si>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</si>
  <si>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</si>
  <si>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</si>
  <si>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</si>
  <si>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</si>
  <si>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</si>
  <si>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</si>
  <si>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</si>
  <si>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</si>
  <si>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</si>
  <si>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</si>
  <si>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</si>
  <si>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</si>
  <si>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</si>
  <si>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</si>
  <si>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</si>
  <si>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</si>
  <si>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</si>
  <si>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</si>
  <si>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</si>
  <si>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</si>
  <si>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</si>
  <si>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</si>
  <si>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</si>
  <si>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</si>
  <si>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</si>
  <si>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</si>
  <si>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</si>
  <si>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</si>
  <si>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</si>
  <si>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</si>
  <si>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</si>
  <si>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</si>
  <si>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</si>
  <si>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</si>
  <si>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</si>
  <si>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</si>
  <si>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</si>
  <si>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</si>
  <si>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</si>
  <si>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</si>
  <si>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</si>
  <si>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</si>
  <si>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</si>
  <si>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</si>
  <si>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</si>
  <si>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</si>
  <si>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</si>
  <si>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</si>
  <si>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</si>
  <si>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</si>
  <si>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</si>
  <si>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</si>
  <si>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</si>
  <si>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</si>
  <si>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</si>
  <si>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</si>
  <si>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</si>
  <si>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</si>
  <si>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</si>
  <si>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</si>
  <si>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</si>
  <si>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</si>
  <si>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</si>
  <si>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</si>
  <si>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</si>
  <si>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</si>
  <si>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</si>
  <si>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</si>
  <si>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</si>
  <si>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</si>
  <si>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</si>
  <si>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</si>
  <si>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</si>
  <si>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</si>
  <si>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</si>
  <si>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수당</t>
    <phoneticPr fontId="1" type="noConversion"/>
  </si>
  <si>
    <t>실지급액</t>
    <phoneticPr fontId="1" type="noConversion"/>
  </si>
  <si>
    <t>총합계</t>
  </si>
  <si>
    <t>합계 : 월급여액</t>
  </si>
  <si>
    <t>남 평균</t>
  </si>
  <si>
    <t>여 평균</t>
  </si>
  <si>
    <t>없음</t>
  </si>
  <si>
    <t>인원수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</si>
</sst>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2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1" applyNumberFormat="1" applyFont="1" applyBorder="1">
      <alignment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905344"/>
        <c:axId val="25523184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788480"/>
        <c:axId val="2025321296"/>
      </c:lineChart>
      <c:catAx>
        <c:axId val="289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2025321296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788480"/>
        <c:crosses val="max"/>
        <c:crossBetween val="between"/>
      </c:valAx>
      <c:catAx>
        <c:axId val="28788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2532129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1" name="Button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5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규빈" refreshedDate="45944.843070949071" backgroundQuery="1" createdVersion="7" refreshedVersion="7" minRefreshableVersion="3" recordCount="24" xr:uid="{BAB83D37-1A94-45C9-B920-CEE5C09F6B10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F6FC55-6E0E-403B-A025-A9523733A2D9}" name="피벗 테이블1" cacheId="1" applyNumberFormats="0" applyBorderFormats="0" applyFontFormats="0" applyPatternFormats="0" applyAlignmentFormats="0" applyWidthHeightFormats="1" dataCaption="값" errorCaption="없음" showError="1" updatedVersion="7" minRefreshableVersion="3" useAutoFormatting="1" itemPrintTitles="1" createdVersion="7" indent="0" compact="0" compactData="0" multipleFieldFilters="0" fieldListSortAscending="1">
  <location ref="A2:D14" firstHeaderRow="0" firstDataRow="1" firstDataCol="2"/>
  <pivotFields count="11">
    <pivotField dataField="1" compact="0" outline="0" subtotalTop="0" showAll="0">
      <items count="25">
        <item x="4"/>
        <item x="20"/>
        <item x="16"/>
        <item x="1"/>
        <item x="17"/>
        <item x="0"/>
        <item x="21"/>
        <item x="3"/>
        <item x="18"/>
        <item x="19"/>
        <item x="13"/>
        <item x="11"/>
        <item x="15"/>
        <item x="12"/>
        <item x="8"/>
        <item x="5"/>
        <item x="22"/>
        <item x="2"/>
        <item x="23"/>
        <item x="9"/>
        <item x="10"/>
        <item x="14"/>
        <item x="6"/>
        <item x="7"/>
        <item t="default"/>
      </items>
    </pivotField>
    <pivotField compact="0" outline="0" subtotalTop="0" showAll="0"/>
    <pivotField axis="axisRow" compact="0" outline="0" subtotalTop="0" showAll="0" sortType="descending">
      <items count="8">
        <item x="2"/>
        <item x="0"/>
        <item x="1"/>
        <item x="5"/>
        <item x="3"/>
        <item x="4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ubtotalTop="0" showAll="0" avgSubtotal="1">
      <items count="3">
        <item x="1"/>
        <item x="0"/>
        <item t="avg"/>
      </items>
    </pivotField>
    <pivotField compact="0" outline="0" subtotalTop="0" showAll="0"/>
    <pivotField compact="0" outline="0" subtotalTop="0" showAll="0"/>
    <pivotField compact="0" outline="0" subtotalTop="0" showAll="0"/>
    <pivotField dataField="1" compact="0" outline="0" subtotalTop="0" showAll="0"/>
    <pivotField compact="0" outline="0" subtotalTop="0" showAll="0"/>
    <pivotField compact="0" outline="0" subtotalTop="0" showAll="0"/>
    <pivotField compact="0" outline="0" subtotalTop="0" showAll="0"/>
  </pivotFields>
  <rowFields count="2">
    <field x="3"/>
    <field x="2"/>
  </rowFields>
  <rowItems count="12">
    <i>
      <x/>
      <x v="3"/>
    </i>
    <i r="1">
      <x v="5"/>
    </i>
    <i r="1">
      <x v="1"/>
    </i>
    <i r="1">
      <x v="6"/>
    </i>
    <i r="1">
      <x/>
    </i>
    <i t="avg">
      <x/>
    </i>
    <i>
      <x v="1"/>
      <x v="2"/>
    </i>
    <i r="1">
      <x v="4"/>
    </i>
    <i r="1">
      <x/>
    </i>
    <i r="1">
      <x v="1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0" baseItem="0"/>
    <dataField name="합계 : 월급여액" fld="7" showDataAs="percentOfTotal" baseField="0" baseItem="1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topLeftCell="A8" zoomScale="85" zoomScaleNormal="85" workbookViewId="0">
      <selection activeCell="G8" sqref="G8"/>
    </sheetView>
  </sheetViews>
  <sheetFormatPr defaultRowHeight="17.399999999999999" x14ac:dyDescent="0.4"/>
  <cols>
    <col min="1" max="1" width="8.3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OR(K3&gt;=LARGE($K$3:$K$26,3),K3&lt;=SMALL($K$3:$K$26,3))</f>
        <v>0</v>
      </c>
    </row>
    <row r="31" spans="1:11" x14ac:dyDescent="0.4">
      <c r="A31" s="1" t="s">
        <v>0</v>
      </c>
      <c r="B31" s="1" t="s">
        <v>2</v>
      </c>
      <c r="C31" s="1" t="s">
        <v>3</v>
      </c>
      <c r="D31" s="15" t="s">
        <v>77</v>
      </c>
      <c r="E31" s="15" t="s">
        <v>78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abSelected="1" workbookViewId="0">
      <selection activeCell="K9" sqref="K9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IF(MID(B4,3,1)="1","남",IF(MID(B4,3,1)="2","여"))</f>
        <v>여</v>
      </c>
      <c r="E4" s="2">
        <v>18</v>
      </c>
      <c r="F4" s="2">
        <v>2</v>
      </c>
      <c r="G4" s="2">
        <v>20</v>
      </c>
      <c r="H4" s="6">
        <v>1600000</v>
      </c>
      <c r="I4" s="20">
        <f t="array" ref="I4">MAX((H4*VLOOKUP(E4,$A$32:$E$36,MATCH(F4*G4,$B$31:$E$31,1)+1)),100000)</f>
        <v>100000</v>
      </c>
      <c r="J4" s="6" t="str">
        <f>fn보너스(E4,F4,G4)</f>
        <v/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IF(MID(B5,3,1)="1","남",IF(MID(B5,3,1)="2","여"))</f>
        <v>남</v>
      </c>
      <c r="E5" s="2">
        <v>63</v>
      </c>
      <c r="F5" s="2">
        <v>3</v>
      </c>
      <c r="G5" s="2">
        <v>18</v>
      </c>
      <c r="H5" s="6">
        <v>2860000</v>
      </c>
      <c r="I5" s="20">
        <f t="array" ref="I5">MAX((H5*VLOOKUP(E5,$A$32:$E$36,MATCH(F5*G5,$B$31:$E$31,1)+1)),100000)</f>
        <v>286000</v>
      </c>
      <c r="J5" s="6" t="str">
        <f t="shared" ref="J5:J27" si="1">fn보너스(E5,F5,G5)</f>
        <v/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20">
        <f t="array" ref="I6">MAX((H6*VLOOKUP(E6,$A$32:$E$36,MATCH(F6*G6,$B$31:$E$31,1)+1)),100000)</f>
        <v>100000</v>
      </c>
      <c r="J6" s="6" t="str">
        <f t="shared" si="1"/>
        <v/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20">
        <f t="array" ref="I7">MAX((H7*VLOOKUP(E7,$A$32:$E$36,MATCH(F7*G7,$B$31:$E$31,1)+1)),100000)</f>
        <v>480000</v>
      </c>
      <c r="J7" s="6">
        <f t="shared" si="1"/>
        <v>200000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20">
        <f t="array" ref="I8">MAX((H8*VLOOKUP(E8,$A$32:$E$36,MATCH(F8*G8,$B$31:$E$31,1)+1)),100000)</f>
        <v>300000</v>
      </c>
      <c r="J8" s="6">
        <f t="shared" si="1"/>
        <v>200000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20">
        <f t="array" ref="I9">MAX((H9*VLOOKUP(E9,$A$32:$E$36,MATCH(F9*G9,$B$31:$E$31,1)+1)),100000)</f>
        <v>168000.00000000003</v>
      </c>
      <c r="J9" s="6" t="str">
        <f t="shared" si="1"/>
        <v/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20">
        <f t="array" ref="I10">MAX((H10*VLOOKUP(E10,$A$32:$E$36,MATCH(F10*G10,$B$31:$E$31,1)+1)),100000)</f>
        <v>100000</v>
      </c>
      <c r="J10" s="6" t="str">
        <f t="shared" si="1"/>
        <v/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20">
        <f t="array" ref="I11">MAX((H11*VLOOKUP(E11,$A$32:$E$36,MATCH(F11*G11,$B$31:$E$31,1)+1)),100000)</f>
        <v>288000</v>
      </c>
      <c r="J11" s="6">
        <f t="shared" si="1"/>
        <v>200000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20">
        <f t="array" ref="I12">MAX((H12*VLOOKUP(E12,$A$32:$E$36,MATCH(F12*G12,$B$31:$E$31,1)+1)),100000)</f>
        <v>100000</v>
      </c>
      <c r="J12" s="6" t="str">
        <f t="shared" si="1"/>
        <v/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20">
        <f t="array" ref="I13">MAX((H13*VLOOKUP(E13,$A$32:$E$36,MATCH(F13*G13,$B$31:$E$31,1)+1)),100000)</f>
        <v>168000.00000000003</v>
      </c>
      <c r="J13" s="6" t="str">
        <f t="shared" si="1"/>
        <v/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20">
        <f t="array" ref="I14">MAX((H14*VLOOKUP(E14,$A$32:$E$36,MATCH(F14*G14,$B$31:$E$31,1)+1)),100000)</f>
        <v>100000</v>
      </c>
      <c r="J14" s="6" t="str">
        <f t="shared" si="1"/>
        <v/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20">
        <f t="array" ref="I15">MAX((H15*VLOOKUP(E15,$A$32:$E$36,MATCH(F15*G15,$B$31:$E$31,1)+1)),100000)</f>
        <v>151200</v>
      </c>
      <c r="J15" s="6" t="str">
        <f t="shared" si="1"/>
        <v/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20">
        <f t="array" ref="I16">MAX((H16*VLOOKUP(E16,$A$32:$E$36,MATCH(F16*G16,$B$31:$E$31,1)+1)),100000)</f>
        <v>100000</v>
      </c>
      <c r="J16" s="6" t="str">
        <f t="shared" si="1"/>
        <v/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20">
        <f t="array" ref="I17">MAX((H17*VLOOKUP(E17,$A$32:$E$36,MATCH(F17*G17,$B$31:$E$31,1)+1)),100000)</f>
        <v>100000</v>
      </c>
      <c r="J17" s="6" t="str">
        <f t="shared" si="1"/>
        <v/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20">
        <f t="array" ref="I18">MAX((H18*VLOOKUP(E18,$A$32:$E$36,MATCH(F18*G18,$B$31:$E$31,1)+1)),100000)</f>
        <v>100000</v>
      </c>
      <c r="J18" s="6" t="str">
        <f t="shared" si="1"/>
        <v/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20">
        <f t="array" ref="I19">MAX((H19*VLOOKUP(E19,$A$32:$E$36,MATCH(F19*G19,$B$31:$E$31,1)+1)),100000)</f>
        <v>100000</v>
      </c>
      <c r="J19" s="6" t="str">
        <f t="shared" si="1"/>
        <v/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20">
        <f t="array" ref="I20">MAX((H20*VLOOKUP(E20,$A$32:$E$36,MATCH(F20*G20,$B$31:$E$31,1)+1)),100000)</f>
        <v>120000</v>
      </c>
      <c r="J20" s="6" t="str">
        <f t="shared" si="1"/>
        <v/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20">
        <f t="array" ref="I21">MAX((H21*VLOOKUP(E21,$A$32:$E$36,MATCH(F21*G21,$B$31:$E$31,1)+1)),100000)</f>
        <v>380000</v>
      </c>
      <c r="J21" s="6" t="str">
        <f t="shared" si="1"/>
        <v/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20">
        <f t="array" ref="I22">MAX((H22*VLOOKUP(E22,$A$32:$E$36,MATCH(F22*G22,$B$31:$E$31,1)+1)),100000)</f>
        <v>100000</v>
      </c>
      <c r="J22" s="6" t="str">
        <f t="shared" si="1"/>
        <v/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20">
        <f t="array" ref="I23">MAX((H23*VLOOKUP(E23,$A$32:$E$36,MATCH(F23*G23,$B$31:$E$31,1)+1)),100000)</f>
        <v>480000</v>
      </c>
      <c r="J23" s="6">
        <f t="shared" si="1"/>
        <v>200000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20">
        <f t="array" ref="I24">MAX((H24*VLOOKUP(E24,$A$32:$E$36,MATCH(F24*G24,$B$31:$E$31,1)+1)),100000)</f>
        <v>100000</v>
      </c>
      <c r="J24" s="6" t="str">
        <f t="shared" si="1"/>
        <v/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20">
        <f t="array" ref="I25">MAX((H25*VLOOKUP(E25,$A$32:$E$36,MATCH(F25*G25,$B$31:$E$31,1)+1)),100000)</f>
        <v>360000</v>
      </c>
      <c r="J25" s="6" t="str">
        <f t="shared" si="1"/>
        <v/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20">
        <f t="array" ref="I26">MAX((H26*VLOOKUP(E26,$A$32:$E$36,MATCH(F26*G26,$B$31:$E$31,1)+1)),100000)</f>
        <v>360000</v>
      </c>
      <c r="J26" s="6" t="str">
        <f t="shared" si="1"/>
        <v/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20">
        <f t="array" ref="I27">MAX((H27*VLOOKUP(E27,$A$32:$E$36,MATCH(F27*G27,$B$31:$E$31,1)+1)),100000)</f>
        <v>720000</v>
      </c>
      <c r="J27" s="6">
        <f t="shared" si="1"/>
        <v>200000</v>
      </c>
    </row>
    <row r="29" spans="1:10" x14ac:dyDescent="0.4">
      <c r="A29" t="s">
        <v>68</v>
      </c>
      <c r="G29" t="s">
        <v>69</v>
      </c>
    </row>
    <row r="30" spans="1:10" x14ac:dyDescent="0.4">
      <c r="B30" s="12" t="s">
        <v>70</v>
      </c>
      <c r="C30" s="13"/>
      <c r="D30" s="13"/>
      <c r="E30" s="14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TEXT(SUM(($C$4:$C$27=G31)*($E$4:$E$27)),"#명")</f>
        <v>120명</v>
      </c>
      <c r="I31" s="6">
        <f>IFERROR(AVERAGEIFS($H$4:$H$27,$C$4:$C$27,G31,$E$4:$E$27,"&gt;="&amp;50),"")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TEXT(SUM(($C$4:$C$27=G32)*($E$4:$E$27)),"#명")</f>
        <v>117명</v>
      </c>
      <c r="I32" s="6">
        <f t="shared" ref="I32:I37" si="2">IFERROR(AVERAGEIFS($H$4:$H$27,$C$4:$C$27,G32,$E$4:$E$27,"&gt;="&amp;50),"")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TEXT(SUM(($C$4:$C$27=G33)*($E$4:$E$27)),"#명")</f>
        <v>126명</v>
      </c>
      <c r="I33" s="6" t="str">
        <f t="shared" si="2"/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TEXT(SUM(($C$4:$C$27=G34)*($E$4:$E$27)),"#명")</f>
        <v>259명</v>
      </c>
      <c r="I34" s="6">
        <f t="shared" si="2"/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TEXT(SUM(($C$4:$C$27=G35)*($E$4:$E$27)),"#명")</f>
        <v>218명</v>
      </c>
      <c r="I35" s="6">
        <f t="shared" si="2"/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TEXT(SUM(($C$4:$C$27=G36)*($E$4:$E$27)),"#명")</f>
        <v>314명</v>
      </c>
      <c r="I36" s="6">
        <f t="shared" si="2"/>
        <v>2846666.6666666665</v>
      </c>
    </row>
    <row r="37" spans="1:9" x14ac:dyDescent="0.4">
      <c r="G37" s="1" t="s">
        <v>63</v>
      </c>
      <c r="H37" s="1" t="str">
        <f t="array" ref="H37">TEXT(SUM(($C$4:$C$27=G37)*($E$4:$E$27)),"#명")</f>
        <v>42명</v>
      </c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F9" sqref="F9"/>
    </sheetView>
  </sheetViews>
  <sheetFormatPr defaultRowHeight="17.399999999999999" x14ac:dyDescent="0.4"/>
  <cols>
    <col min="1" max="1" width="14.19921875" bestFit="1" customWidth="1"/>
    <col min="2" max="2" width="10.59765625" bestFit="1" customWidth="1"/>
    <col min="3" max="3" width="12.296875" bestFit="1" customWidth="1"/>
    <col min="4" max="4" width="14.19921875" bestFit="1" customWidth="1"/>
    <col min="5" max="26" width="8.796875" bestFit="1" customWidth="1"/>
    <col min="27" max="27" width="9.3984375" bestFit="1" customWidth="1"/>
    <col min="28" max="29" width="12.3984375" bestFit="1" customWidth="1"/>
    <col min="30" max="30" width="15" bestFit="1" customWidth="1"/>
    <col min="31" max="31" width="10.59765625" bestFit="1" customWidth="1"/>
    <col min="32" max="32" width="13" bestFit="1" customWidth="1"/>
    <col min="33" max="33" width="9.3984375" bestFit="1" customWidth="1"/>
  </cols>
  <sheetData>
    <row r="2" spans="1:4" x14ac:dyDescent="0.4">
      <c r="A2" s="16" t="s">
        <v>3</v>
      </c>
      <c r="B2" s="16" t="s">
        <v>2</v>
      </c>
      <c r="C2" t="s">
        <v>84</v>
      </c>
      <c r="D2" t="s">
        <v>80</v>
      </c>
    </row>
    <row r="3" spans="1:4" x14ac:dyDescent="0.4">
      <c r="A3" t="s">
        <v>18</v>
      </c>
      <c r="B3" t="s">
        <v>13</v>
      </c>
      <c r="C3" s="17">
        <v>4</v>
      </c>
      <c r="D3" s="18">
        <v>0.15552523874488403</v>
      </c>
    </row>
    <row r="4" spans="1:4" x14ac:dyDescent="0.4">
      <c r="B4" t="s">
        <v>17</v>
      </c>
      <c r="C4" s="17">
        <v>4</v>
      </c>
      <c r="D4" s="18">
        <v>0.1432469304229195</v>
      </c>
    </row>
    <row r="5" spans="1:4" x14ac:dyDescent="0.4">
      <c r="B5" t="s">
        <v>21</v>
      </c>
      <c r="C5" s="17">
        <v>1</v>
      </c>
      <c r="D5" s="18">
        <v>4.0927694406548434E-2</v>
      </c>
    </row>
    <row r="6" spans="1:4" x14ac:dyDescent="0.4">
      <c r="B6" t="s">
        <v>63</v>
      </c>
      <c r="C6" s="17">
        <v>1</v>
      </c>
      <c r="D6" s="18">
        <v>3.2742155525238743E-2</v>
      </c>
    </row>
    <row r="7" spans="1:4" x14ac:dyDescent="0.4">
      <c r="B7" t="s">
        <v>26</v>
      </c>
      <c r="C7" s="17">
        <v>1</v>
      </c>
      <c r="D7" s="18">
        <v>2.4556616643929059E-2</v>
      </c>
    </row>
    <row r="8" spans="1:4" x14ac:dyDescent="0.4">
      <c r="A8" t="s">
        <v>81</v>
      </c>
      <c r="C8" s="17" t="s">
        <v>83</v>
      </c>
      <c r="D8" s="18">
        <v>3.6090785067592702E-2</v>
      </c>
    </row>
    <row r="9" spans="1:4" x14ac:dyDescent="0.4">
      <c r="A9" t="s">
        <v>14</v>
      </c>
      <c r="B9" t="s">
        <v>53</v>
      </c>
      <c r="C9" s="17">
        <v>4</v>
      </c>
      <c r="D9" s="18">
        <v>0.208731241473397</v>
      </c>
    </row>
    <row r="10" spans="1:4" x14ac:dyDescent="0.4">
      <c r="B10" t="s">
        <v>35</v>
      </c>
      <c r="C10" s="17">
        <v>4</v>
      </c>
      <c r="D10" s="18">
        <v>0.165075034106412</v>
      </c>
    </row>
    <row r="11" spans="1:4" x14ac:dyDescent="0.4">
      <c r="B11" t="s">
        <v>26</v>
      </c>
      <c r="C11" s="17">
        <v>3</v>
      </c>
      <c r="D11" s="18">
        <v>0.13642564802182811</v>
      </c>
    </row>
    <row r="12" spans="1:4" x14ac:dyDescent="0.4">
      <c r="B12" t="s">
        <v>21</v>
      </c>
      <c r="C12" s="17">
        <v>2</v>
      </c>
      <c r="D12" s="18">
        <v>9.2769440654843105E-2</v>
      </c>
    </row>
    <row r="13" spans="1:4" x14ac:dyDescent="0.4">
      <c r="A13" t="s">
        <v>82</v>
      </c>
      <c r="C13" s="17" t="s">
        <v>83</v>
      </c>
      <c r="D13" s="18">
        <v>4.6384720327421552E-2</v>
      </c>
    </row>
    <row r="14" spans="1:4" x14ac:dyDescent="0.4">
      <c r="A14" t="s">
        <v>79</v>
      </c>
      <c r="C14" s="17">
        <v>24</v>
      </c>
      <c r="D14" s="18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topLeftCell="A13" workbookViewId="0">
      <selection activeCell="J15" sqref="J15"/>
    </sheetView>
  </sheetViews>
  <sheetFormatPr defaultRowHeight="17.399999999999999" x14ac:dyDescent="0.4"/>
  <cols>
    <col min="2" max="2" width="11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 _x000a_2는 여자" sqref="C3:C26" xr:uid="{EF45CB04-C159-4A07-9678-705D60B8D02E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13" zoomScaleNormal="100" workbookViewId="0">
      <selection activeCell="K19" sqref="K19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K11" sqref="K11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9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9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9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9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9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9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9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9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9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9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9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9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9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9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9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9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9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9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9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9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9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9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9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9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{22DE3548-8865-49EE-A3F7-72E67568785A}</x14:id>
        </ext>
      </extLst>
    </cfRule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{A608F148-7ED4-466E-98C2-495191BD4E97}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4" name="Button 3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2DE3548-8865-49EE-A3F7-72E67568785A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A608F148-7ED4-466E-98C2-495191BD4E97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K10" sqref="K10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김규빈</cp:lastModifiedBy>
  <dcterms:created xsi:type="dcterms:W3CDTF">2023-08-09T00:13:15Z</dcterms:created>
  <dcterms:modified xsi:type="dcterms:W3CDTF">2025-10-14T12:03:05Z</dcterms:modified>
</cp:coreProperties>
</file>