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K\Desktop\"/>
    </mc:Choice>
  </mc:AlternateContent>
  <xr:revisionPtr revIDLastSave="0" documentId="8_{BA718583-BF15-43D8-99C4-E9CD1FE89878}" xr6:coauthVersionLast="47" xr6:coauthVersionMax="47" xr10:uidLastSave="{00000000-0000-0000-0000-000000000000}"/>
  <bookViews>
    <workbookView xWindow="-120" yWindow="-120" windowWidth="29040" windowHeight="15720" activeTab="3" xr2:uid="{1EA7D4BC-0E71-467A-81F4-8371BAA0CFDB}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4" l="1" a="1"/>
  <c r="I24" i="4"/>
  <c r="E24" i="4"/>
  <c r="J3" i="4"/>
  <c r="D4" i="4"/>
  <c r="D5" i="4"/>
  <c r="D6" i="4"/>
  <c r="D7" i="4"/>
  <c r="D8" i="4"/>
  <c r="D9" i="4"/>
  <c r="D10" i="4"/>
  <c r="D11" i="4"/>
  <c r="D3" i="4"/>
  <c r="H5" i="7"/>
  <c r="H6" i="7"/>
  <c r="H7" i="7"/>
  <c r="H8" i="7"/>
  <c r="H4" i="7"/>
  <c r="F20" i="5"/>
  <c r="E20" i="5"/>
  <c r="D20" i="5"/>
  <c r="F14" i="5"/>
  <c r="E14" i="5"/>
  <c r="E22" i="5" s="1"/>
  <c r="D14" i="5"/>
  <c r="F8" i="5"/>
  <c r="F22" i="5" s="1"/>
  <c r="E8" i="5"/>
  <c r="D8" i="5"/>
  <c r="D22" i="5" s="1"/>
  <c r="G21" i="5"/>
  <c r="G15" i="5"/>
  <c r="G9" i="5"/>
  <c r="G10" i="5"/>
  <c r="G16" i="5"/>
  <c r="G17" i="5"/>
  <c r="G5" i="5"/>
  <c r="G11" i="5"/>
  <c r="G18" i="5"/>
  <c r="G6" i="5"/>
  <c r="G12" i="5"/>
  <c r="G13" i="5"/>
  <c r="G7" i="5"/>
  <c r="G19" i="5"/>
  <c r="G4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  <c r="G2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</author>
  </authors>
  <commentList>
    <comment ref="F6" authorId="0" shapeId="0" xr:uid="{E3F144F9-037A-479B-9A64-36B662BC3EDC}">
      <text>
        <r>
          <rPr>
            <b/>
            <sz val="9"/>
            <color indexed="81"/>
            <rFont val="돋움"/>
            <family val="3"/>
            <charset val="129"/>
          </rPr>
          <t>우천시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체육관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<sst xmlns="http://schemas.openxmlformats.org/spreadsheetml/2006/main" count="370" uniqueCount="262">
  <si>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</si>
  <si>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</si>
  <si>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</si>
  <si>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</si>
  <si>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</si>
  <si>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</si>
  <si>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</si>
  <si>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</si>
  <si>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</si>
  <si>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</si>
  <si>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</si>
  <si>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</si>
  <si>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</si>
  <si>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</si>
  <si>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</si>
  <si>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</si>
  <si>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</si>
  <si>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</si>
  <si>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</si>
  <si>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</si>
  <si>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</si>
  <si>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</si>
  <si>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</si>
  <si>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</si>
  <si>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</si>
  <si>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</si>
  <si>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</si>
  <si>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</si>
  <si>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</si>
  <si>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</si>
  <si>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</si>
  <si>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</si>
  <si>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</si>
  <si>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</si>
  <si>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</si>
  <si>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</si>
  <si>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</si>
  <si>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</si>
  <si>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</si>
  <si>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</si>
  <si>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</si>
  <si>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</si>
  <si>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</si>
  <si>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</si>
  <si>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</si>
  <si>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</si>
  <si>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</si>
  <si>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</si>
  <si>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</si>
  <si>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</si>
  <si>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</si>
  <si>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</si>
  <si>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</si>
  <si>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</si>
  <si>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</si>
  <si>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</si>
  <si>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</si>
  <si>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</si>
  <si>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</si>
  <si>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</si>
  <si>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</si>
  <si>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</si>
  <si>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</si>
  <si>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</si>
  <si>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</si>
  <si>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</si>
  <si>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</si>
  <si>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</si>
  <si>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</si>
  <si>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</si>
  <si>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</si>
  <si>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</si>
  <si>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</si>
  <si>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</si>
  <si>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</si>
  <si>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</si>
  <si>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</si>
  <si>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</si>
  <si>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</si>
  <si>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</si>
  <si>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</si>
  <si>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</si>
  <si>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</si>
  <si>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</si>
  <si>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</si>
  <si>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</si>
  <si>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</si>
  <si>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</si>
  <si>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</si>
  <si>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</si>
  <si>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</si>
  <si>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</si>
  <si>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</si>
  <si>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</si>
  <si>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</si>
  <si>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</si>
  <si>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</si>
  <si>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</si>
  <si>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</si>
  <si>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</si>
  <si>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</si>
  <si>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</si>
  <si>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</si>
  <si>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</si>
  <si>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</si>
  <si>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방과후학교 운영 현황</t>
    <phoneticPr fontId="1" type="noConversion"/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</si>
  <si>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</si>
  <si>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</si>
  <si>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</si>
  <si>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</si>
  <si>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</si>
  <si>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</si>
  <si>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</si>
  <si>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</si>
  <si>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</si>
  <si>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</si>
  <si>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</si>
  <si>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</si>
  <si>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</si>
  <si>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</si>
  <si>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</si>
  <si>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</si>
  <si>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</si>
  <si>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</si>
  <si>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</si>
  <si>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</si>
  <si>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</si>
  <si>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</si>
  <si>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</si>
  <si>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</si>
  <si>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</si>
  <si>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</si>
  <si>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</si>
  <si>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</si>
  <si>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</si>
  <si>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</si>
  <si>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</si>
  <si>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</si>
  <si>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</si>
  <si>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</si>
  <si>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</si>
  <si>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</si>
  <si>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</si>
  <si>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</si>
  <si>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</si>
  <si>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</si>
  <si>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</si>
  <si>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</si>
  <si>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</si>
  <si>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</si>
  <si>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</si>
  <si>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</si>
  <si>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</si>
  <si>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</si>
  <si>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</si>
  <si>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</si>
  <si>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</si>
  <si>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</si>
  <si>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</si>
  <si>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</si>
  <si>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</si>
  <si>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</si>
  <si>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</si>
  <si>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</si>
  <si>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</si>
  <si>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</si>
  <si>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</si>
  <si>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</si>
  <si>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</si>
  <si>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</si>
  <si>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</si>
  <si>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</si>
  <si>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</si>
  <si>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</si>
  <si>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</si>
  <si>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</si>
  <si>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</si>
  <si>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</si>
  <si>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</si>
  <si>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</si>
  <si>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</si>
  <si>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</si>
  <si>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</si>
  <si>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</si>
  <si>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</si>
  <si>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</si>
  <si>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</si>
  <si>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</si>
  <si>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</si>
  <si>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</si>
  <si>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</si>
  <si>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</si>
  <si>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</si>
  <si>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</si>
  <si>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</si>
  <si>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</si>
  <si>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</si>
  <si>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</si>
  <si>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</si>
  <si>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</si>
  <si>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</si>
  <si>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</si>
  <si>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</si>
  <si>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</si>
  <si>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</si>
  <si>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</si>
  <si>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</si>
  <si>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</si>
  <si>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</si>
  <si>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</si>
  <si>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</si>
  <si>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</si>
  <si>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</si>
  <si>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</si>
  <si>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</si>
  <si>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</si>
  <si>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</si>
  <si>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</si>
  <si>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</si>
  <si>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</si>
  <si>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</si>
  <si>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</si>
  <si>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</si>
  <si>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</si>
  <si>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</si>
  <si>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</si>
  <si>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</si>
  <si>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</si>
  <si>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</si>
  <si>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공연코드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</si>
  <si>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</si>
  <si>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</si>
  <si>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</si>
  <si>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</si>
  <si>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</si>
  <si>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공연명</t>
    <phoneticPr fontId="1" type="noConversion"/>
  </si>
  <si>
    <t>상상마술쇼</t>
    <phoneticPr fontId="1" type="noConversion"/>
  </si>
  <si>
    <t>바람과함께여행</t>
    <phoneticPr fontId="1" type="noConversion"/>
  </si>
  <si>
    <t>행복한연예</t>
    <phoneticPr fontId="1" type="noConversion"/>
  </si>
  <si>
    <t>친구들</t>
    <phoneticPr fontId="1" type="noConversion"/>
  </si>
  <si>
    <t>시크릿뮤지션</t>
    <phoneticPr fontId="1" type="noConversion"/>
  </si>
  <si>
    <t>공연장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</si>
  <si>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</si>
  <si>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</si>
  <si>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</si>
  <si>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</si>
  <si>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</si>
  <si>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</si>
  <si>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</si>
  <si>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</si>
  <si>
    <t>운동장</t>
    <phoneticPr fontId="1" type="noConversion"/>
  </si>
  <si>
    <t>생산부 최대</t>
  </si>
  <si>
    <t>영업부 최대</t>
  </si>
  <si>
    <t>홍보부 최대</t>
  </si>
  <si>
    <t>전체 최대값</t>
  </si>
  <si>
    <t>생산부 평균</t>
  </si>
  <si>
    <t>영업부 평균</t>
  </si>
  <si>
    <t>홍보부 평균</t>
  </si>
  <si>
    <t>전체 평균</t>
  </si>
  <si>
    <t>반</t>
    <phoneticPr fontId="1" type="noConversion"/>
  </si>
  <si>
    <t>1반</t>
    <phoneticPr fontId="1" type="noConversion"/>
  </si>
  <si>
    <t>3반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</si>
</sst>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80" formatCode="0&quot;명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2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8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0" fillId="0" borderId="1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3-4B1C-826A-E252362C10E8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3-4B1C-826A-E252362C10E8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A3-4B1C-826A-E252362C1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3</xdr:col>
      <xdr:colOff>0</xdr:colOff>
      <xdr:row>11</xdr:row>
      <xdr:rowOff>0</xdr:rowOff>
    </xdr:to>
    <xdr:sp macro="[0]!평균" textlink="">
      <xdr:nvSpPr>
        <xdr:cNvPr id="2" name="사각형: 빗면 1">
          <a:extLst>
            <a:ext uri="{FF2B5EF4-FFF2-40B4-BE49-F238E27FC236}">
              <a16:creationId xmlns:a16="http://schemas.microsoft.com/office/drawing/2014/main" id="{D41CC16D-23F3-A500-C93D-D6E8BE10DFB8}"/>
            </a:ext>
          </a:extLst>
        </xdr:cNvPr>
        <xdr:cNvSpPr/>
      </xdr:nvSpPr>
      <xdr:spPr>
        <a:xfrm>
          <a:off x="685800" y="193357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H9" sqref="H9"/>
    </sheetView>
  </sheetViews>
  <sheetFormatPr defaultRowHeight="16.5" x14ac:dyDescent="0.3"/>
  <cols>
    <col min="2" max="2" width="15.125" bestFit="1" customWidth="1"/>
    <col min="3" max="3" width="13" bestFit="1" customWidth="1"/>
  </cols>
  <sheetData>
    <row r="1" spans="1:6" x14ac:dyDescent="0.3">
      <c r="A1" t="s">
        <v>0</v>
      </c>
    </row>
    <row r="3" spans="1:6" x14ac:dyDescent="0.3">
      <c r="A3" s="2" t="s">
        <v>229</v>
      </c>
      <c r="B3" s="2" t="s">
        <v>235</v>
      </c>
      <c r="C3" s="2" t="s">
        <v>241</v>
      </c>
      <c r="D3" s="2" t="s">
        <v>247</v>
      </c>
      <c r="E3" s="2" t="s">
        <v>248</v>
      </c>
      <c r="F3" s="2" t="s">
        <v>249</v>
      </c>
    </row>
    <row r="4" spans="1:6" x14ac:dyDescent="0.3">
      <c r="A4" s="2" t="s">
        <v>230</v>
      </c>
      <c r="B4" s="2" t="s">
        <v>236</v>
      </c>
      <c r="C4" s="2" t="s">
        <v>242</v>
      </c>
      <c r="D4" s="3">
        <v>150</v>
      </c>
      <c r="E4" s="1">
        <v>12500</v>
      </c>
      <c r="F4" s="3">
        <v>142</v>
      </c>
    </row>
    <row r="5" spans="1:6" x14ac:dyDescent="0.3">
      <c r="A5" s="2" t="s">
        <v>231</v>
      </c>
      <c r="B5" s="2" t="s">
        <v>237</v>
      </c>
      <c r="C5" s="2" t="s">
        <v>243</v>
      </c>
      <c r="D5" s="3">
        <v>200</v>
      </c>
      <c r="E5" s="1">
        <v>15000</v>
      </c>
      <c r="F5" s="3">
        <v>168</v>
      </c>
    </row>
    <row r="6" spans="1:6" x14ac:dyDescent="0.3">
      <c r="A6" s="2" t="s">
        <v>232</v>
      </c>
      <c r="B6" s="2" t="s">
        <v>238</v>
      </c>
      <c r="C6" s="2" t="s">
        <v>244</v>
      </c>
      <c r="D6" s="3">
        <v>180</v>
      </c>
      <c r="E6" s="1">
        <v>10000</v>
      </c>
      <c r="F6" s="3">
        <v>171</v>
      </c>
    </row>
    <row r="7" spans="1:6" x14ac:dyDescent="0.3">
      <c r="A7" s="2" t="s">
        <v>233</v>
      </c>
      <c r="B7" s="2" t="s">
        <v>239</v>
      </c>
      <c r="C7" s="2" t="s">
        <v>245</v>
      </c>
      <c r="D7" s="3">
        <v>120</v>
      </c>
      <c r="E7" s="1">
        <v>13500</v>
      </c>
      <c r="F7" s="3">
        <v>113</v>
      </c>
    </row>
    <row r="8" spans="1:6" x14ac:dyDescent="0.3">
      <c r="A8" s="2" t="s">
        <v>234</v>
      </c>
      <c r="B8" s="2" t="s">
        <v>240</v>
      </c>
      <c r="C8" s="2" t="s">
        <v>246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H12" sqref="H12"/>
    </sheetView>
  </sheetViews>
  <sheetFormatPr defaultRowHeight="16.5" x14ac:dyDescent="0.3"/>
  <cols>
    <col min="2" max="2" width="11.25" bestFit="1" customWidth="1"/>
    <col min="5" max="5" width="10.625" bestFit="1" customWidth="1"/>
    <col min="6" max="6" width="10" bestFit="1" customWidth="1"/>
  </cols>
  <sheetData>
    <row r="1" spans="1:7" ht="27" customHeight="1" thickBot="1" x14ac:dyDescent="0.35">
      <c r="A1" s="20" t="s">
        <v>105</v>
      </c>
      <c r="B1" s="20"/>
      <c r="C1" s="20"/>
      <c r="D1" s="20"/>
      <c r="E1" s="20"/>
      <c r="F1" s="20"/>
      <c r="G1" s="20"/>
    </row>
    <row r="2" spans="1:7" ht="18" thickTop="1" thickBot="1" x14ac:dyDescent="0.35"/>
    <row r="3" spans="1:7" x14ac:dyDescent="0.3">
      <c r="A3" s="21" t="s">
        <v>106</v>
      </c>
      <c r="B3" s="22" t="s">
        <v>107</v>
      </c>
      <c r="C3" s="22" t="s">
        <v>108</v>
      </c>
      <c r="D3" s="22" t="s">
        <v>109</v>
      </c>
      <c r="E3" s="22" t="s">
        <v>110</v>
      </c>
      <c r="F3" s="22" t="s">
        <v>111</v>
      </c>
      <c r="G3" s="23" t="s">
        <v>112</v>
      </c>
    </row>
    <row r="4" spans="1:7" x14ac:dyDescent="0.3">
      <c r="A4" s="24" t="s">
        <v>113</v>
      </c>
      <c r="B4" s="6" t="s">
        <v>114</v>
      </c>
      <c r="C4" s="6" t="s">
        <v>115</v>
      </c>
      <c r="D4" s="6" t="s">
        <v>116</v>
      </c>
      <c r="E4" s="6" t="s">
        <v>117</v>
      </c>
      <c r="F4" s="6" t="s">
        <v>118</v>
      </c>
      <c r="G4" s="25">
        <v>20</v>
      </c>
    </row>
    <row r="5" spans="1:7" x14ac:dyDescent="0.3">
      <c r="A5" s="24"/>
      <c r="B5" s="6" t="s">
        <v>119</v>
      </c>
      <c r="C5" s="6" t="s">
        <v>120</v>
      </c>
      <c r="D5" s="6" t="s">
        <v>116</v>
      </c>
      <c r="E5" s="6" t="s">
        <v>117</v>
      </c>
      <c r="F5" s="6" t="s">
        <v>118</v>
      </c>
      <c r="G5" s="25">
        <v>24</v>
      </c>
    </row>
    <row r="6" spans="1:7" x14ac:dyDescent="0.3">
      <c r="A6" s="24"/>
      <c r="B6" s="6" t="s">
        <v>121</v>
      </c>
      <c r="C6" s="6" t="s">
        <v>122</v>
      </c>
      <c r="D6" s="6" t="s">
        <v>123</v>
      </c>
      <c r="E6" s="6" t="s">
        <v>124</v>
      </c>
      <c r="F6" s="6" t="s">
        <v>250</v>
      </c>
      <c r="G6" s="25">
        <v>25</v>
      </c>
    </row>
    <row r="7" spans="1:7" x14ac:dyDescent="0.3">
      <c r="A7" s="24" t="s">
        <v>125</v>
      </c>
      <c r="B7" s="6" t="s">
        <v>126</v>
      </c>
      <c r="C7" s="6" t="s">
        <v>127</v>
      </c>
      <c r="D7" s="6" t="s">
        <v>123</v>
      </c>
      <c r="E7" s="6" t="s">
        <v>124</v>
      </c>
      <c r="F7" s="6" t="s">
        <v>128</v>
      </c>
      <c r="G7" s="25">
        <v>22</v>
      </c>
    </row>
    <row r="8" spans="1:7" x14ac:dyDescent="0.3">
      <c r="A8" s="24"/>
      <c r="B8" s="6" t="s">
        <v>129</v>
      </c>
      <c r="C8" s="6" t="s">
        <v>130</v>
      </c>
      <c r="D8" s="6" t="s">
        <v>123</v>
      </c>
      <c r="E8" s="6" t="s">
        <v>117</v>
      </c>
      <c r="F8" s="6" t="s">
        <v>131</v>
      </c>
      <c r="G8" s="25">
        <v>30</v>
      </c>
    </row>
    <row r="9" spans="1:7" x14ac:dyDescent="0.3">
      <c r="A9" s="24"/>
      <c r="B9" s="6" t="s">
        <v>132</v>
      </c>
      <c r="C9" s="6" t="s">
        <v>133</v>
      </c>
      <c r="D9" s="6" t="s">
        <v>116</v>
      </c>
      <c r="E9" s="6" t="s">
        <v>124</v>
      </c>
      <c r="F9" s="6" t="s">
        <v>134</v>
      </c>
      <c r="G9" s="25">
        <v>18</v>
      </c>
    </row>
    <row r="10" spans="1:7" x14ac:dyDescent="0.3">
      <c r="A10" s="24" t="s">
        <v>135</v>
      </c>
      <c r="B10" s="6" t="s">
        <v>136</v>
      </c>
      <c r="C10" s="6" t="s">
        <v>137</v>
      </c>
      <c r="D10" s="6" t="s">
        <v>116</v>
      </c>
      <c r="E10" s="6" t="s">
        <v>124</v>
      </c>
      <c r="F10" s="6" t="s">
        <v>138</v>
      </c>
      <c r="G10" s="25">
        <v>20</v>
      </c>
    </row>
    <row r="11" spans="1:7" x14ac:dyDescent="0.3">
      <c r="A11" s="24"/>
      <c r="B11" s="6" t="s">
        <v>139</v>
      </c>
      <c r="C11" s="6" t="s">
        <v>140</v>
      </c>
      <c r="D11" s="6" t="s">
        <v>123</v>
      </c>
      <c r="E11" s="6" t="s">
        <v>124</v>
      </c>
      <c r="F11" s="6" t="s">
        <v>134</v>
      </c>
      <c r="G11" s="25">
        <v>15</v>
      </c>
    </row>
    <row r="12" spans="1:7" ht="17.25" thickBot="1" x14ac:dyDescent="0.35">
      <c r="A12" s="26"/>
      <c r="B12" s="27" t="s">
        <v>141</v>
      </c>
      <c r="C12" s="27" t="s">
        <v>142</v>
      </c>
      <c r="D12" s="27" t="s">
        <v>123</v>
      </c>
      <c r="E12" s="27" t="s">
        <v>117</v>
      </c>
      <c r="F12" s="27" t="s">
        <v>143</v>
      </c>
      <c r="G12" s="28">
        <v>25</v>
      </c>
    </row>
  </sheetData>
  <mergeCells count="4">
    <mergeCell ref="A1:G1"/>
    <mergeCell ref="A10:A12"/>
    <mergeCell ref="A7:A9"/>
    <mergeCell ref="A4:A6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I15" sqref="I15"/>
    </sheetView>
  </sheetViews>
  <sheetFormatPr defaultRowHeight="16.5" x14ac:dyDescent="0.3"/>
  <sheetData>
    <row r="1" spans="1:7" ht="20.25" x14ac:dyDescent="0.3">
      <c r="A1" s="12" t="s">
        <v>144</v>
      </c>
      <c r="B1" s="12"/>
      <c r="C1" s="12"/>
      <c r="D1" s="12"/>
      <c r="E1" s="12"/>
      <c r="F1" s="12"/>
      <c r="G1" s="12"/>
    </row>
    <row r="3" spans="1:7" x14ac:dyDescent="0.3">
      <c r="A3" s="6" t="s">
        <v>145</v>
      </c>
      <c r="B3" s="6" t="s">
        <v>30</v>
      </c>
      <c r="C3" s="6" t="s">
        <v>146</v>
      </c>
      <c r="D3" s="6" t="s">
        <v>147</v>
      </c>
      <c r="E3" s="6" t="s">
        <v>148</v>
      </c>
      <c r="F3" s="6" t="s">
        <v>149</v>
      </c>
      <c r="G3" s="6" t="s">
        <v>150</v>
      </c>
    </row>
    <row r="4" spans="1:7" x14ac:dyDescent="0.3">
      <c r="A4" s="6">
        <v>2102463</v>
      </c>
      <c r="B4" s="6" t="s">
        <v>151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</row>
    <row r="5" spans="1:7" x14ac:dyDescent="0.3">
      <c r="A5" s="6">
        <v>2105407</v>
      </c>
      <c r="B5" s="6" t="s">
        <v>152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</row>
    <row r="6" spans="1:7" x14ac:dyDescent="0.3">
      <c r="A6" s="6">
        <v>2103159</v>
      </c>
      <c r="B6" s="6" t="s">
        <v>153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</row>
    <row r="7" spans="1:7" x14ac:dyDescent="0.3">
      <c r="A7" s="6">
        <v>2102058</v>
      </c>
      <c r="B7" s="6" t="s">
        <v>154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</row>
    <row r="8" spans="1:7" x14ac:dyDescent="0.3">
      <c r="A8" s="6">
        <v>2108673</v>
      </c>
      <c r="B8" s="6" t="s">
        <v>155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</row>
    <row r="9" spans="1:7" x14ac:dyDescent="0.3">
      <c r="A9" s="6">
        <v>2103042</v>
      </c>
      <c r="B9" s="6" t="s">
        <v>156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</row>
    <row r="10" spans="1:7" x14ac:dyDescent="0.3">
      <c r="A10" s="6">
        <v>2102996</v>
      </c>
      <c r="B10" s="6" t="s">
        <v>157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</row>
    <row r="11" spans="1:7" x14ac:dyDescent="0.3">
      <c r="A11" s="6">
        <v>2104871</v>
      </c>
      <c r="B11" s="6" t="s">
        <v>158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</row>
    <row r="12" spans="1:7" x14ac:dyDescent="0.3">
      <c r="A12" s="6">
        <v>2107570</v>
      </c>
      <c r="B12" s="6" t="s">
        <v>159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</row>
    <row r="13" spans="1:7" x14ac:dyDescent="0.3">
      <c r="A13" s="6">
        <v>2102918</v>
      </c>
      <c r="B13" s="6" t="s">
        <v>160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</row>
    <row r="14" spans="1:7" x14ac:dyDescent="0.3">
      <c r="A14" s="6">
        <v>2107164</v>
      </c>
      <c r="B14" s="6" t="s">
        <v>161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</row>
    <row r="15" spans="1:7" x14ac:dyDescent="0.3">
      <c r="A15" s="6">
        <v>2105060</v>
      </c>
      <c r="B15" s="6" t="s">
        <v>162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</row>
    <row r="16" spans="1:7" x14ac:dyDescent="0.3">
      <c r="A16" s="6">
        <v>2106865</v>
      </c>
      <c r="B16" s="6" t="s">
        <v>163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</row>
    <row r="17" spans="1:7" x14ac:dyDescent="0.3">
      <c r="A17" s="6">
        <v>2103671</v>
      </c>
      <c r="B17" s="6" t="s">
        <v>164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</row>
  </sheetData>
  <mergeCells count="1">
    <mergeCell ref="A1:G1"/>
  </mergeCells>
  <phoneticPr fontId="1" type="noConversion"/>
  <conditionalFormatting sqref="A3:G17">
    <cfRule type="expression" dxfId="0" priority="1">
      <formula>LEFT($B1,1)="김"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K37"/>
  <sheetViews>
    <sheetView tabSelected="1" workbookViewId="0">
      <selection activeCell="D38" sqref="D38"/>
    </sheetView>
  </sheetViews>
  <sheetFormatPr defaultRowHeight="16.5" x14ac:dyDescent="0.3"/>
  <cols>
    <col min="5" max="5" width="9.375" bestFit="1" customWidth="1"/>
    <col min="10" max="11" width="10.125" customWidth="1"/>
  </cols>
  <sheetData>
    <row r="1" spans="1:11" x14ac:dyDescent="0.3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3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15" t="s">
        <v>45</v>
      </c>
      <c r="K2" s="16"/>
    </row>
    <row r="3" spans="1:11" x14ac:dyDescent="0.3">
      <c r="A3" s="6" t="s">
        <v>7</v>
      </c>
      <c r="B3" s="6" t="s">
        <v>8</v>
      </c>
      <c r="C3" s="6" t="s">
        <v>9</v>
      </c>
      <c r="D3" s="6" t="str">
        <f>IF(LEFT(A3,1)="A","본사","지사")</f>
        <v>본사</v>
      </c>
      <c r="F3" s="6" t="s">
        <v>33</v>
      </c>
      <c r="G3" s="6" t="s">
        <v>34</v>
      </c>
      <c r="H3" s="6">
        <v>92</v>
      </c>
      <c r="J3" s="13">
        <f>AVERAGE(DMIN(F2:H11,3,$J$10:$J$11),DMIN(F2:H11,3,$K$10:$K$11))</f>
        <v>64.5</v>
      </c>
      <c r="K3" s="14"/>
    </row>
    <row r="4" spans="1:11" x14ac:dyDescent="0.3">
      <c r="A4" s="6" t="s">
        <v>10</v>
      </c>
      <c r="B4" s="6" t="s">
        <v>11</v>
      </c>
      <c r="C4" s="6" t="s">
        <v>9</v>
      </c>
      <c r="D4" s="6" t="str">
        <f t="shared" ref="D4:D11" si="0">IF(LEFT(A4,1)="A","본사","지사")</f>
        <v>지사</v>
      </c>
      <c r="F4" s="6" t="s">
        <v>35</v>
      </c>
      <c r="G4" s="6" t="s">
        <v>36</v>
      </c>
      <c r="H4" s="6">
        <v>89</v>
      </c>
    </row>
    <row r="5" spans="1:11" x14ac:dyDescent="0.3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3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3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3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3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17" t="s">
        <v>46</v>
      </c>
      <c r="K9" s="17"/>
    </row>
    <row r="10" spans="1:11" x14ac:dyDescent="0.3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259</v>
      </c>
      <c r="K10" s="6" t="s">
        <v>259</v>
      </c>
    </row>
    <row r="11" spans="1:11" x14ac:dyDescent="0.3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260</v>
      </c>
      <c r="K11" s="6" t="s">
        <v>261</v>
      </c>
    </row>
    <row r="13" spans="1:11" x14ac:dyDescent="0.3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3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3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3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0" x14ac:dyDescent="0.3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0" x14ac:dyDescent="0.3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</row>
    <row r="19" spans="1:10" x14ac:dyDescent="0.3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0" x14ac:dyDescent="0.3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0" x14ac:dyDescent="0.3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0" x14ac:dyDescent="0.3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0" x14ac:dyDescent="0.3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0" x14ac:dyDescent="0.3">
      <c r="A24" s="15" t="s">
        <v>65</v>
      </c>
      <c r="B24" s="18"/>
      <c r="C24" s="18"/>
      <c r="D24" s="16"/>
      <c r="E24" s="8">
        <f>COUNT(D15:D23)</f>
        <v>9</v>
      </c>
      <c r="G24" s="15" t="s">
        <v>76</v>
      </c>
      <c r="H24" s="16"/>
      <c r="I24" s="13" t="str">
        <f>HOUR(SMALL(J15,1))&amp;"시간"&amp;MINUTE(SMALL(J15,1))&amp;"분"&amp;SECOND(SMALL(J15,1))&amp;"초"</f>
        <v>1시간49분27초</v>
      </c>
      <c r="J24" s="14"/>
    </row>
    <row r="26" spans="1:10" x14ac:dyDescent="0.3">
      <c r="A26" s="4" t="s">
        <v>77</v>
      </c>
      <c r="B26" s="5" t="s">
        <v>78</v>
      </c>
    </row>
    <row r="27" spans="1:10" x14ac:dyDescent="0.3">
      <c r="A27" s="6" t="s">
        <v>79</v>
      </c>
      <c r="B27" s="6" t="s">
        <v>80</v>
      </c>
      <c r="C27" s="6" t="s">
        <v>81</v>
      </c>
      <c r="D27" s="7" t="s">
        <v>82</v>
      </c>
    </row>
    <row r="28" spans="1:10" x14ac:dyDescent="0.3">
      <c r="A28" s="6" t="s">
        <v>83</v>
      </c>
      <c r="B28" s="6" t="s">
        <v>84</v>
      </c>
      <c r="C28" s="6" t="s">
        <v>85</v>
      </c>
      <c r="D28" s="6" t="str" cm="1">
        <f t="array" ref="D28:D37">HLOOKUP(MID(A28:A37,3,1),$F$36:$I$37,2,FALSE)</f>
        <v>경기</v>
      </c>
    </row>
    <row r="29" spans="1:10" x14ac:dyDescent="0.3">
      <c r="A29" s="6" t="s">
        <v>86</v>
      </c>
      <c r="B29" s="6" t="s">
        <v>87</v>
      </c>
      <c r="C29" s="6" t="s">
        <v>88</v>
      </c>
      <c r="D29" s="6" t="str">
        <v>서울</v>
      </c>
    </row>
    <row r="30" spans="1:10" x14ac:dyDescent="0.3">
      <c r="A30" s="6" t="s">
        <v>89</v>
      </c>
      <c r="B30" s="6" t="s">
        <v>87</v>
      </c>
      <c r="C30" s="6" t="s">
        <v>88</v>
      </c>
      <c r="D30" s="6" t="str">
        <v>부산</v>
      </c>
    </row>
    <row r="31" spans="1:10" x14ac:dyDescent="0.3">
      <c r="A31" s="6" t="s">
        <v>90</v>
      </c>
      <c r="B31" s="6" t="s">
        <v>84</v>
      </c>
      <c r="C31" s="6" t="s">
        <v>88</v>
      </c>
      <c r="D31" s="6" t="str">
        <v>부산</v>
      </c>
    </row>
    <row r="32" spans="1:10" x14ac:dyDescent="0.3">
      <c r="A32" s="6" t="s">
        <v>91</v>
      </c>
      <c r="B32" s="6" t="s">
        <v>87</v>
      </c>
      <c r="C32" s="6" t="s">
        <v>85</v>
      </c>
      <c r="D32" s="6" t="str">
        <v>서울</v>
      </c>
    </row>
    <row r="33" spans="1:9" x14ac:dyDescent="0.3">
      <c r="A33" s="6" t="s">
        <v>92</v>
      </c>
      <c r="B33" s="6" t="s">
        <v>84</v>
      </c>
      <c r="C33" s="6" t="s">
        <v>88</v>
      </c>
      <c r="D33" s="6" t="str">
        <v>부산</v>
      </c>
    </row>
    <row r="34" spans="1:9" x14ac:dyDescent="0.3">
      <c r="A34" s="6" t="s">
        <v>93</v>
      </c>
      <c r="B34" s="6" t="s">
        <v>84</v>
      </c>
      <c r="C34" s="6" t="s">
        <v>85</v>
      </c>
      <c r="D34" s="6" t="str">
        <v>경기</v>
      </c>
    </row>
    <row r="35" spans="1:9" x14ac:dyDescent="0.3">
      <c r="A35" s="6" t="s">
        <v>94</v>
      </c>
      <c r="B35" s="6" t="s">
        <v>84</v>
      </c>
      <c r="C35" s="6" t="s">
        <v>85</v>
      </c>
      <c r="D35" s="6" t="str">
        <v>경기</v>
      </c>
      <c r="F35" t="s">
        <v>97</v>
      </c>
    </row>
    <row r="36" spans="1:9" x14ac:dyDescent="0.3">
      <c r="A36" s="6" t="s">
        <v>95</v>
      </c>
      <c r="B36" s="6" t="s">
        <v>87</v>
      </c>
      <c r="C36" s="6" t="s">
        <v>85</v>
      </c>
      <c r="D36" s="6" t="str"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3">
      <c r="A37" s="6" t="s">
        <v>96</v>
      </c>
      <c r="B37" s="6" t="s">
        <v>87</v>
      </c>
      <c r="C37" s="6" t="s">
        <v>88</v>
      </c>
      <c r="D37" s="6" t="str"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3"/>
  <sheetViews>
    <sheetView workbookViewId="0">
      <selection activeCell="H24" sqref="H24"/>
    </sheetView>
  </sheetViews>
  <sheetFormatPr defaultRowHeight="16.5" outlineLevelRow="3" x14ac:dyDescent="0.3"/>
  <cols>
    <col min="1" max="1" width="11.875" bestFit="1" customWidth="1"/>
    <col min="4" max="7" width="10.875" bestFit="1" customWidth="1"/>
  </cols>
  <sheetData>
    <row r="1" spans="1:7" ht="20.25" x14ac:dyDescent="0.3">
      <c r="A1" s="12" t="s">
        <v>165</v>
      </c>
      <c r="B1" s="12"/>
      <c r="C1" s="12"/>
      <c r="D1" s="12"/>
      <c r="E1" s="12"/>
      <c r="F1" s="12"/>
      <c r="G1" s="12"/>
    </row>
    <row r="3" spans="1:7" x14ac:dyDescent="0.3">
      <c r="A3" s="6" t="s">
        <v>5</v>
      </c>
      <c r="B3" s="6" t="s">
        <v>4</v>
      </c>
      <c r="C3" s="6" t="s">
        <v>166</v>
      </c>
      <c r="D3" s="6" t="s">
        <v>167</v>
      </c>
      <c r="E3" s="6" t="s">
        <v>168</v>
      </c>
      <c r="F3" s="6" t="s">
        <v>169</v>
      </c>
      <c r="G3" s="6" t="s">
        <v>170</v>
      </c>
    </row>
    <row r="4" spans="1:7" outlineLevel="3" x14ac:dyDescent="0.3">
      <c r="A4" s="6" t="s">
        <v>171</v>
      </c>
      <c r="B4" s="6" t="s">
        <v>172</v>
      </c>
      <c r="C4" s="6" t="s">
        <v>173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3">
      <c r="A5" s="6" t="s">
        <v>171</v>
      </c>
      <c r="B5" s="6" t="s">
        <v>179</v>
      </c>
      <c r="C5" s="6" t="s">
        <v>178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3">
      <c r="A6" s="6" t="s">
        <v>171</v>
      </c>
      <c r="B6" s="6" t="s">
        <v>182</v>
      </c>
      <c r="C6" s="6" t="s">
        <v>181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3">
      <c r="A7" s="6" t="s">
        <v>171</v>
      </c>
      <c r="B7" s="6" t="s">
        <v>186</v>
      </c>
      <c r="C7" s="6" t="s">
        <v>185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3">
      <c r="A8" s="29" t="s">
        <v>255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3">
      <c r="A9" s="29" t="s">
        <v>251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3">
      <c r="A10" s="6" t="s">
        <v>16</v>
      </c>
      <c r="B10" s="6" t="s">
        <v>174</v>
      </c>
      <c r="C10" s="6" t="s">
        <v>173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3">
      <c r="A11" s="6" t="s">
        <v>16</v>
      </c>
      <c r="B11" s="6" t="s">
        <v>180</v>
      </c>
      <c r="C11" s="6" t="s">
        <v>178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3">
      <c r="A12" s="6" t="s">
        <v>16</v>
      </c>
      <c r="B12" s="6" t="s">
        <v>183</v>
      </c>
      <c r="C12" s="6" t="s">
        <v>181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3">
      <c r="A13" s="6" t="s">
        <v>16</v>
      </c>
      <c r="B13" s="6" t="s">
        <v>184</v>
      </c>
      <c r="C13" s="6" t="s">
        <v>185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3">
      <c r="A14" s="29" t="s">
        <v>256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3">
      <c r="A15" s="29" t="s">
        <v>252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3">
      <c r="A16" s="6" t="s">
        <v>175</v>
      </c>
      <c r="B16" s="6" t="s">
        <v>176</v>
      </c>
      <c r="C16" s="6" t="s">
        <v>173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3">
      <c r="A17" s="6" t="s">
        <v>175</v>
      </c>
      <c r="B17" s="6" t="s">
        <v>177</v>
      </c>
      <c r="C17" s="6" t="s">
        <v>178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3">
      <c r="A18" s="6" t="s">
        <v>175</v>
      </c>
      <c r="B18" s="6" t="s">
        <v>127</v>
      </c>
      <c r="C18" s="6" t="s">
        <v>181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3">
      <c r="A19" s="6" t="s">
        <v>175</v>
      </c>
      <c r="B19" s="6" t="s">
        <v>187</v>
      </c>
      <c r="C19" s="6" t="s">
        <v>185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3">
      <c r="A20" s="32" t="s">
        <v>257</v>
      </c>
      <c r="B20" s="30"/>
      <c r="C20" s="30"/>
      <c r="D20" s="31">
        <f>SUBTOTAL(1,D16:D19)</f>
        <v>4104750</v>
      </c>
      <c r="E20" s="31">
        <f>SUBTOTAL(1,E16:E19)</f>
        <v>1642000</v>
      </c>
      <c r="F20" s="31">
        <f>SUBTOTAL(1,F16:F19)</f>
        <v>919500</v>
      </c>
      <c r="G20" s="31"/>
    </row>
    <row r="21" spans="1:7" outlineLevel="1" x14ac:dyDescent="0.3">
      <c r="A21" s="32" t="s">
        <v>253</v>
      </c>
      <c r="B21" s="30"/>
      <c r="C21" s="30"/>
      <c r="D21" s="31"/>
      <c r="E21" s="31"/>
      <c r="F21" s="31"/>
      <c r="G21" s="31">
        <f>SUBTOTAL(4,G16:G19)</f>
        <v>5610000</v>
      </c>
    </row>
    <row r="22" spans="1:7" x14ac:dyDescent="0.3">
      <c r="A22" s="32" t="s">
        <v>258</v>
      </c>
      <c r="B22" s="30"/>
      <c r="C22" s="30"/>
      <c r="D22" s="31">
        <f>SUBTOTAL(1,D4:D19)</f>
        <v>4093916.6666666665</v>
      </c>
      <c r="E22" s="31">
        <f>SUBTOTAL(1,E4:E19)</f>
        <v>1637583.3333333333</v>
      </c>
      <c r="F22" s="31">
        <f>SUBTOTAL(1,F4:F19)</f>
        <v>917000</v>
      </c>
      <c r="G22" s="31"/>
    </row>
    <row r="23" spans="1:7" x14ac:dyDescent="0.3">
      <c r="A23" s="32" t="s">
        <v>254</v>
      </c>
      <c r="B23" s="30"/>
      <c r="C23" s="30"/>
      <c r="D23" s="31"/>
      <c r="E23" s="31"/>
      <c r="F23" s="31"/>
      <c r="G23" s="31">
        <f>SUBTOTAL(4,G4:G19)</f>
        <v>5856000</v>
      </c>
    </row>
  </sheetData>
  <sortState xmlns:xlrd2="http://schemas.microsoft.com/office/spreadsheetml/2017/richdata2" ref="A4:G19">
    <sortCondition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3"/>
  <sheetViews>
    <sheetView workbookViewId="0">
      <selection activeCell="L13" sqref="L13"/>
    </sheetView>
  </sheetViews>
  <sheetFormatPr defaultRowHeight="16.5" x14ac:dyDescent="0.3"/>
  <sheetData>
    <row r="1" spans="1:11" x14ac:dyDescent="0.3">
      <c r="A1" s="4" t="s">
        <v>188</v>
      </c>
      <c r="B1" s="19" t="s">
        <v>192</v>
      </c>
      <c r="C1" s="19"/>
      <c r="D1" s="19"/>
      <c r="E1" s="19"/>
      <c r="G1" s="4" t="s">
        <v>189</v>
      </c>
      <c r="H1" s="19" t="s">
        <v>193</v>
      </c>
      <c r="I1" s="19"/>
      <c r="J1" s="19"/>
      <c r="K1" s="19"/>
    </row>
    <row r="2" spans="1:11" x14ac:dyDescent="0.3">
      <c r="A2" s="6" t="s">
        <v>196</v>
      </c>
      <c r="B2" s="6" t="s">
        <v>197</v>
      </c>
      <c r="C2" s="6" t="s">
        <v>198</v>
      </c>
      <c r="D2" s="6" t="s">
        <v>199</v>
      </c>
      <c r="E2" s="6" t="s">
        <v>200</v>
      </c>
      <c r="G2" s="6" t="s">
        <v>196</v>
      </c>
      <c r="H2" s="6" t="s">
        <v>197</v>
      </c>
      <c r="I2" s="6" t="s">
        <v>198</v>
      </c>
      <c r="J2" s="6" t="s">
        <v>199</v>
      </c>
      <c r="K2" s="6" t="s">
        <v>200</v>
      </c>
    </row>
    <row r="3" spans="1:11" x14ac:dyDescent="0.3">
      <c r="A3" s="6" t="s">
        <v>201</v>
      </c>
      <c r="B3" s="9">
        <v>1053</v>
      </c>
      <c r="C3" s="9">
        <v>967</v>
      </c>
      <c r="D3" s="9">
        <v>1201</v>
      </c>
      <c r="E3" s="9">
        <v>1138</v>
      </c>
      <c r="G3" s="6" t="s">
        <v>201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3">
      <c r="A4" s="6" t="s">
        <v>202</v>
      </c>
      <c r="B4" s="9">
        <v>842</v>
      </c>
      <c r="C4" s="9">
        <v>935</v>
      </c>
      <c r="D4" s="9">
        <v>1153</v>
      </c>
      <c r="E4" s="9">
        <v>1219</v>
      </c>
      <c r="G4" s="6" t="s">
        <v>202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3">
      <c r="A5" s="6" t="s">
        <v>203</v>
      </c>
      <c r="B5" s="9">
        <v>1168</v>
      </c>
      <c r="C5" s="9">
        <v>1023</v>
      </c>
      <c r="D5" s="9">
        <v>934</v>
      </c>
      <c r="E5" s="9">
        <v>1086</v>
      </c>
      <c r="G5" s="6" t="s">
        <v>203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3">
      <c r="A6" s="6" t="s">
        <v>204</v>
      </c>
      <c r="B6" s="9">
        <v>1325</v>
      </c>
      <c r="C6" s="9">
        <v>1423</v>
      </c>
      <c r="D6" s="9">
        <v>1254</v>
      </c>
      <c r="E6" s="9">
        <v>1195</v>
      </c>
      <c r="G6" s="6" t="s">
        <v>204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3">
      <c r="A8" s="4" t="s">
        <v>190</v>
      </c>
      <c r="B8" s="19" t="s">
        <v>194</v>
      </c>
      <c r="C8" s="19"/>
      <c r="D8" s="19"/>
      <c r="E8" s="19"/>
      <c r="G8" s="4" t="s">
        <v>191</v>
      </c>
      <c r="H8" s="19" t="s">
        <v>195</v>
      </c>
      <c r="I8" s="19"/>
      <c r="J8" s="19"/>
      <c r="K8" s="19"/>
    </row>
    <row r="9" spans="1:11" x14ac:dyDescent="0.3">
      <c r="A9" s="6" t="s">
        <v>196</v>
      </c>
      <c r="B9" s="6" t="s">
        <v>197</v>
      </c>
      <c r="C9" s="6" t="s">
        <v>198</v>
      </c>
      <c r="D9" s="6" t="s">
        <v>199</v>
      </c>
      <c r="E9" s="6" t="s">
        <v>200</v>
      </c>
      <c r="G9" s="6" t="s">
        <v>196</v>
      </c>
      <c r="H9" s="6" t="s">
        <v>197</v>
      </c>
      <c r="I9" s="6" t="s">
        <v>198</v>
      </c>
      <c r="J9" s="6" t="s">
        <v>199</v>
      </c>
      <c r="K9" s="6" t="s">
        <v>200</v>
      </c>
    </row>
    <row r="10" spans="1:11" x14ac:dyDescent="0.3">
      <c r="A10" s="6" t="s">
        <v>201</v>
      </c>
      <c r="B10" s="9">
        <v>1250</v>
      </c>
      <c r="C10" s="9">
        <v>1156</v>
      </c>
      <c r="D10" s="9">
        <v>1374</v>
      </c>
      <c r="E10" s="9">
        <v>1282</v>
      </c>
      <c r="G10" s="6" t="s">
        <v>201</v>
      </c>
      <c r="H10" s="33">
        <v>3287</v>
      </c>
      <c r="I10" s="33">
        <v>2985</v>
      </c>
      <c r="J10" s="33">
        <v>3657</v>
      </c>
      <c r="K10" s="33">
        <v>3545</v>
      </c>
    </row>
    <row r="11" spans="1:11" x14ac:dyDescent="0.3">
      <c r="A11" s="6" t="s">
        <v>202</v>
      </c>
      <c r="B11" s="9">
        <v>957</v>
      </c>
      <c r="C11" s="9">
        <v>1207</v>
      </c>
      <c r="D11" s="9">
        <v>997</v>
      </c>
      <c r="E11" s="9">
        <v>1023</v>
      </c>
      <c r="G11" s="6" t="s">
        <v>202</v>
      </c>
      <c r="H11" s="33">
        <v>2472</v>
      </c>
      <c r="I11" s="33">
        <v>2863</v>
      </c>
      <c r="J11" s="33">
        <v>2771</v>
      </c>
      <c r="K11" s="33">
        <v>2835</v>
      </c>
    </row>
    <row r="12" spans="1:11" x14ac:dyDescent="0.3">
      <c r="A12" s="6" t="s">
        <v>203</v>
      </c>
      <c r="B12" s="9">
        <v>1059</v>
      </c>
      <c r="C12" s="9">
        <v>1254</v>
      </c>
      <c r="D12" s="9">
        <v>1354</v>
      </c>
      <c r="E12" s="9">
        <v>1272</v>
      </c>
      <c r="G12" s="6" t="s">
        <v>203</v>
      </c>
      <c r="H12" s="33">
        <v>2823</v>
      </c>
      <c r="I12" s="33">
        <v>2953</v>
      </c>
      <c r="J12" s="33">
        <v>3026</v>
      </c>
      <c r="K12" s="33">
        <v>3220</v>
      </c>
    </row>
    <row r="13" spans="1:11" x14ac:dyDescent="0.3">
      <c r="A13" s="6" t="s">
        <v>204</v>
      </c>
      <c r="B13" s="9">
        <v>1425</v>
      </c>
      <c r="C13" s="9">
        <v>1638</v>
      </c>
      <c r="D13" s="9">
        <v>1578</v>
      </c>
      <c r="E13" s="9">
        <v>1639</v>
      </c>
      <c r="G13" s="6" t="s">
        <v>204</v>
      </c>
      <c r="H13" s="33">
        <v>3795</v>
      </c>
      <c r="I13" s="33">
        <v>4315</v>
      </c>
      <c r="J13" s="33">
        <v>3737</v>
      </c>
      <c r="K13" s="33">
        <v>3913</v>
      </c>
    </row>
  </sheetData>
  <dataConsolidate leftLabels="1"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8"/>
  <sheetViews>
    <sheetView workbookViewId="0">
      <selection activeCell="H11" sqref="H11"/>
    </sheetView>
  </sheetViews>
  <sheetFormatPr defaultRowHeight="16.5" x14ac:dyDescent="0.3"/>
  <cols>
    <col min="2" max="8" width="7.125" customWidth="1"/>
  </cols>
  <sheetData>
    <row r="1" spans="1:8" ht="20.25" x14ac:dyDescent="0.3">
      <c r="A1" s="12" t="s">
        <v>205</v>
      </c>
      <c r="B1" s="12"/>
      <c r="C1" s="12"/>
      <c r="D1" s="12"/>
      <c r="E1" s="12"/>
      <c r="F1" s="12"/>
      <c r="G1" s="12"/>
      <c r="H1" s="12"/>
    </row>
    <row r="3" spans="1:8" x14ac:dyDescent="0.3">
      <c r="A3" s="34" t="s">
        <v>206</v>
      </c>
      <c r="B3" s="35" t="s">
        <v>207</v>
      </c>
      <c r="C3" s="35" t="s">
        <v>208</v>
      </c>
      <c r="D3" s="35" t="s">
        <v>209</v>
      </c>
      <c r="E3" s="35" t="s">
        <v>210</v>
      </c>
      <c r="F3" s="35" t="s">
        <v>211</v>
      </c>
      <c r="G3" s="35" t="s">
        <v>212</v>
      </c>
      <c r="H3" s="35" t="s">
        <v>213</v>
      </c>
    </row>
    <row r="4" spans="1:8" x14ac:dyDescent="0.3">
      <c r="A4" s="6" t="s">
        <v>214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3">
      <c r="A5" s="6" t="s">
        <v>215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3">
      <c r="A6" s="6" t="s">
        <v>216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3">
      <c r="A7" s="6" t="s">
        <v>217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3">
      <c r="A8" s="6" t="s">
        <v>218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I14" sqref="I14"/>
    </sheetView>
  </sheetViews>
  <sheetFormatPr defaultRowHeight="16.5" x14ac:dyDescent="0.3"/>
  <sheetData>
    <row r="1" spans="1:5" ht="20.25" x14ac:dyDescent="0.3">
      <c r="A1" s="12" t="s">
        <v>219</v>
      </c>
      <c r="B1" s="12"/>
      <c r="C1" s="12"/>
      <c r="D1" s="12"/>
      <c r="E1" s="12"/>
    </row>
    <row r="3" spans="1:5" x14ac:dyDescent="0.3">
      <c r="A3" s="6" t="s">
        <v>220</v>
      </c>
      <c r="B3" s="6" t="s">
        <v>221</v>
      </c>
      <c r="C3" s="6" t="s">
        <v>222</v>
      </c>
      <c r="D3" s="6" t="s">
        <v>223</v>
      </c>
      <c r="E3" s="6" t="s">
        <v>224</v>
      </c>
    </row>
    <row r="4" spans="1:5" x14ac:dyDescent="0.3">
      <c r="A4" s="6" t="s">
        <v>225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3">
      <c r="A5" s="6" t="s">
        <v>226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3">
      <c r="A6" s="6" t="s">
        <v>227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3">
      <c r="A7" s="6" t="s">
        <v>228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3">
      <c r="A8" s="6" t="s">
        <v>150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준수 박</cp:lastModifiedBy>
  <dcterms:created xsi:type="dcterms:W3CDTF">2023-04-27T08:01:32Z</dcterms:created>
  <dcterms:modified xsi:type="dcterms:W3CDTF">2026-08-20T15:26:10Z</dcterms:modified>
</cp:coreProperties>
</file>