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78ccf50df759a5/Desktop/채점/"/>
    </mc:Choice>
  </mc:AlternateContent>
  <xr:revisionPtr revIDLastSave="21" documentId="8_{AC624E1D-F94E-4DFD-B16A-05048264C329}" xr6:coauthVersionLast="47" xr6:coauthVersionMax="47" xr10:uidLastSave="{9A8E87C2-B3A2-46CB-B86E-855FD67DFD36}"/>
  <bookViews>
    <workbookView xWindow="-108" yWindow="-108" windowWidth="23256" windowHeight="12456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36" i="4"/>
  <c r="D27" i="4"/>
  <c r="J15" i="4"/>
  <c r="J16" i="4"/>
  <c r="J17" i="4"/>
  <c r="J18" i="4"/>
  <c r="J19" i="4"/>
  <c r="J20" i="4"/>
  <c r="J21" i="4"/>
  <c r="J22" i="4"/>
  <c r="J23" i="4"/>
  <c r="J14" i="4"/>
  <c r="D23" i="4"/>
  <c r="J10" i="4"/>
  <c r="D4" i="4"/>
  <c r="D5" i="4"/>
  <c r="D6" i="4"/>
  <c r="D7" i="4"/>
  <c r="D8" i="4"/>
  <c r="D9" i="4"/>
  <c r="D10" i="4"/>
  <c r="D3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<sst xmlns="http://schemas.openxmlformats.org/spreadsheetml/2006/main" count="308" uniqueCount="212">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</sst>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3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9DCD-4C02-968A-D596964EBCA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통화" textlink="">
      <xdr:nvSpPr>
        <xdr:cNvPr id="3" name="사각형: 빗면 2">
          <a:extLst>
            <a:ext uri="{FF2B5EF4-FFF2-40B4-BE49-F238E27FC236}">
              <a16:creationId xmlns:a16="http://schemas.microsoft.com/office/drawing/2014/main" id="{4DDB7140-CBF2-CD22-CEA6-655E0E3AE49E}"/>
            </a:ext>
          </a:extLst>
        </xdr:cNvPr>
        <xdr:cNvSpPr/>
      </xdr:nvSpPr>
      <xdr:spPr>
        <a:xfrm>
          <a:off x="937260" y="2697480"/>
          <a:ext cx="6705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지현" refreshedDate="46309.948557986114" createdVersion="8" refreshedVersion="8" minRefreshableVersion="3" recordCount="12" xr:uid="{2507D41B-6141-4D06-B111-EC06741232E2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E443D7-657B-40B9-AC8A-FCB9E24A6E12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8"/>
    <dataField name="합계 : 납품총액" fld="5" baseField="1" baseItem="0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/>
  </sheetViews>
  <sheetFormatPr defaultRowHeight="17.399999999999999" x14ac:dyDescent="0.4"/>
  <cols>
    <col min="1" max="1" width="8.796875" bestFit="1" customWidth="1"/>
    <col min="2" max="2" width="12.296875" bestFit="1" customWidth="1"/>
    <col min="3" max="3" width="9.5" bestFit="1" customWidth="1"/>
    <col min="4" max="4" width="12.2968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J11" sqref="J11"/>
    </sheetView>
  </sheetViews>
  <sheetFormatPr defaultRowHeight="17.399999999999999" x14ac:dyDescent="0.4"/>
  <cols>
    <col min="2" max="2" width="9.5" bestFit="1" customWidth="1"/>
    <col min="7" max="7" width="10.59765625" bestFit="1" customWidth="1"/>
  </cols>
  <sheetData>
    <row r="1" spans="1:7" ht="30" customHeight="1" x14ac:dyDescent="0.4">
      <c r="A1" s="29" t="s">
        <v>2</v>
      </c>
      <c r="B1" s="29"/>
      <c r="C1" s="29"/>
      <c r="D1" s="29"/>
      <c r="E1" s="29"/>
      <c r="F1" s="29"/>
      <c r="G1" s="29"/>
    </row>
    <row r="2" spans="1:7" ht="18" thickBot="1" x14ac:dyDescent="0.45"/>
    <row r="3" spans="1:7" x14ac:dyDescent="0.4">
      <c r="A3" s="32" t="s">
        <v>3</v>
      </c>
      <c r="B3" s="33" t="s">
        <v>20</v>
      </c>
      <c r="C3" s="33" t="s">
        <v>1</v>
      </c>
      <c r="D3" s="33" t="s">
        <v>6</v>
      </c>
      <c r="E3" s="33" t="s">
        <v>186</v>
      </c>
      <c r="F3" s="33" t="s">
        <v>5</v>
      </c>
      <c r="G3" s="34" t="s">
        <v>4</v>
      </c>
    </row>
    <row r="4" spans="1:7" x14ac:dyDescent="0.4">
      <c r="A4" s="35" t="s">
        <v>21</v>
      </c>
      <c r="B4" s="30">
        <v>45383</v>
      </c>
      <c r="C4" s="20" t="s">
        <v>10</v>
      </c>
      <c r="D4" s="31" t="s">
        <v>7</v>
      </c>
      <c r="E4" s="20">
        <v>7.5</v>
      </c>
      <c r="F4" s="20">
        <v>6</v>
      </c>
      <c r="G4" s="36">
        <v>2200000</v>
      </c>
    </row>
    <row r="5" spans="1:7" x14ac:dyDescent="0.4">
      <c r="A5" s="35" t="s">
        <v>22</v>
      </c>
      <c r="B5" s="30">
        <v>45385</v>
      </c>
      <c r="C5" s="20" t="s">
        <v>11</v>
      </c>
      <c r="D5" s="31" t="s">
        <v>8</v>
      </c>
      <c r="E5" s="20">
        <v>3</v>
      </c>
      <c r="F5" s="20">
        <v>3</v>
      </c>
      <c r="G5" s="36">
        <v>800000</v>
      </c>
    </row>
    <row r="6" spans="1:7" x14ac:dyDescent="0.4">
      <c r="A6" s="35" t="s">
        <v>25</v>
      </c>
      <c r="B6" s="30">
        <v>45386</v>
      </c>
      <c r="C6" s="20" t="s">
        <v>12</v>
      </c>
      <c r="D6" s="31" t="s">
        <v>7</v>
      </c>
      <c r="E6" s="20">
        <v>5</v>
      </c>
      <c r="F6" s="20">
        <v>5</v>
      </c>
      <c r="G6" s="36">
        <v>2000000</v>
      </c>
    </row>
    <row r="7" spans="1:7" x14ac:dyDescent="0.4">
      <c r="A7" s="35" t="s">
        <v>26</v>
      </c>
      <c r="B7" s="30">
        <v>45388</v>
      </c>
      <c r="C7" s="20" t="s">
        <v>13</v>
      </c>
      <c r="D7" s="31" t="s">
        <v>9</v>
      </c>
      <c r="E7" s="20">
        <v>12</v>
      </c>
      <c r="F7" s="20">
        <v>9</v>
      </c>
      <c r="G7" s="36">
        <v>3600000</v>
      </c>
    </row>
    <row r="8" spans="1:7" x14ac:dyDescent="0.4">
      <c r="A8" s="35" t="s">
        <v>23</v>
      </c>
      <c r="B8" s="30">
        <v>45388</v>
      </c>
      <c r="C8" s="20" t="s">
        <v>14</v>
      </c>
      <c r="D8" s="31" t="s">
        <v>7</v>
      </c>
      <c r="E8" s="20">
        <v>7.5</v>
      </c>
      <c r="F8" s="20">
        <v>6</v>
      </c>
      <c r="G8" s="36">
        <v>2200000</v>
      </c>
    </row>
    <row r="9" spans="1:7" x14ac:dyDescent="0.4">
      <c r="A9" s="35" t="s">
        <v>27</v>
      </c>
      <c r="B9" s="30">
        <v>45393</v>
      </c>
      <c r="C9" s="20" t="s">
        <v>15</v>
      </c>
      <c r="D9" s="31" t="s">
        <v>7</v>
      </c>
      <c r="E9" s="20">
        <v>8</v>
      </c>
      <c r="F9" s="20">
        <v>6</v>
      </c>
      <c r="G9" s="36">
        <v>2400000</v>
      </c>
    </row>
    <row r="10" spans="1:7" x14ac:dyDescent="0.4">
      <c r="A10" s="35" t="s">
        <v>24</v>
      </c>
      <c r="B10" s="30">
        <v>45394</v>
      </c>
      <c r="C10" s="20" t="s">
        <v>16</v>
      </c>
      <c r="D10" s="31" t="s">
        <v>9</v>
      </c>
      <c r="E10" s="20">
        <v>15</v>
      </c>
      <c r="F10" s="20">
        <v>12</v>
      </c>
      <c r="G10" s="36">
        <v>4200000</v>
      </c>
    </row>
    <row r="11" spans="1:7" x14ac:dyDescent="0.4">
      <c r="A11" s="35" t="s">
        <v>28</v>
      </c>
      <c r="B11" s="30">
        <v>45394</v>
      </c>
      <c r="C11" s="20" t="s">
        <v>17</v>
      </c>
      <c r="D11" s="31" t="s">
        <v>8</v>
      </c>
      <c r="E11" s="20">
        <v>2.5</v>
      </c>
      <c r="F11" s="20">
        <v>3</v>
      </c>
      <c r="G11" s="36">
        <v>700000</v>
      </c>
    </row>
    <row r="12" spans="1:7" x14ac:dyDescent="0.4">
      <c r="A12" s="35" t="s">
        <v>29</v>
      </c>
      <c r="B12" s="30">
        <v>45398</v>
      </c>
      <c r="C12" s="20" t="s">
        <v>18</v>
      </c>
      <c r="D12" s="31" t="s">
        <v>7</v>
      </c>
      <c r="E12" s="20">
        <v>5</v>
      </c>
      <c r="F12" s="20">
        <v>5</v>
      </c>
      <c r="G12" s="36">
        <v>2000000</v>
      </c>
    </row>
    <row r="13" spans="1:7" ht="18" thickBot="1" x14ac:dyDescent="0.45">
      <c r="A13" s="37" t="s">
        <v>30</v>
      </c>
      <c r="B13" s="38">
        <v>45401</v>
      </c>
      <c r="C13" s="39" t="s">
        <v>19</v>
      </c>
      <c r="D13" s="40" t="s">
        <v>9</v>
      </c>
      <c r="E13" s="39">
        <v>10</v>
      </c>
      <c r="F13" s="39">
        <v>8</v>
      </c>
      <c r="G13" s="41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I16" sqref="I16"/>
    </sheetView>
  </sheetViews>
  <sheetFormatPr defaultRowHeight="17.399999999999999" x14ac:dyDescent="0.4"/>
  <sheetData>
    <row r="1" spans="1:5" x14ac:dyDescent="0.4">
      <c r="A1" t="s">
        <v>168</v>
      </c>
    </row>
    <row r="3" spans="1:5" x14ac:dyDescent="0.4">
      <c r="A3" t="s">
        <v>187</v>
      </c>
      <c r="B3" t="s">
        <v>188</v>
      </c>
      <c r="C3" t="s">
        <v>189</v>
      </c>
      <c r="D3" t="s">
        <v>190</v>
      </c>
      <c r="E3" t="s">
        <v>191</v>
      </c>
    </row>
    <row r="4" spans="1:5" x14ac:dyDescent="0.4">
      <c r="A4" t="s">
        <v>192</v>
      </c>
      <c r="B4">
        <v>86</v>
      </c>
      <c r="C4">
        <v>80</v>
      </c>
      <c r="D4">
        <v>85</v>
      </c>
      <c r="E4">
        <v>83.7</v>
      </c>
    </row>
    <row r="5" spans="1:5" x14ac:dyDescent="0.4">
      <c r="A5" t="s">
        <v>193</v>
      </c>
      <c r="B5">
        <v>92</v>
      </c>
      <c r="C5">
        <v>93</v>
      </c>
      <c r="D5">
        <v>96</v>
      </c>
      <c r="E5">
        <v>93.7</v>
      </c>
    </row>
    <row r="6" spans="1:5" x14ac:dyDescent="0.4">
      <c r="A6" t="s">
        <v>194</v>
      </c>
      <c r="B6">
        <v>81</v>
      </c>
      <c r="C6">
        <v>82</v>
      </c>
      <c r="D6">
        <v>80</v>
      </c>
      <c r="E6">
        <v>81</v>
      </c>
    </row>
    <row r="7" spans="1:5" x14ac:dyDescent="0.4">
      <c r="A7" t="s">
        <v>195</v>
      </c>
      <c r="B7">
        <v>70</v>
      </c>
      <c r="C7">
        <v>73</v>
      </c>
      <c r="D7">
        <v>73</v>
      </c>
      <c r="E7">
        <v>72</v>
      </c>
    </row>
    <row r="8" spans="1:5" x14ac:dyDescent="0.4">
      <c r="A8" t="s">
        <v>196</v>
      </c>
      <c r="B8">
        <v>91</v>
      </c>
      <c r="C8">
        <v>83</v>
      </c>
      <c r="D8">
        <v>88</v>
      </c>
      <c r="E8">
        <v>87.3</v>
      </c>
    </row>
    <row r="9" spans="1:5" x14ac:dyDescent="0.4">
      <c r="A9" t="s">
        <v>197</v>
      </c>
      <c r="B9">
        <v>77</v>
      </c>
      <c r="C9">
        <v>76</v>
      </c>
      <c r="D9">
        <v>80</v>
      </c>
      <c r="E9">
        <v>77.7</v>
      </c>
    </row>
    <row r="10" spans="1:5" x14ac:dyDescent="0.4">
      <c r="A10" t="s">
        <v>198</v>
      </c>
      <c r="B10">
        <v>86</v>
      </c>
      <c r="C10">
        <v>90</v>
      </c>
      <c r="D10">
        <v>91</v>
      </c>
      <c r="E10">
        <v>89</v>
      </c>
    </row>
    <row r="11" spans="1:5" x14ac:dyDescent="0.4">
      <c r="A11" t="s">
        <v>199</v>
      </c>
      <c r="B11">
        <v>55</v>
      </c>
      <c r="C11">
        <v>51</v>
      </c>
      <c r="D11">
        <v>56</v>
      </c>
      <c r="E11">
        <v>54</v>
      </c>
    </row>
    <row r="12" spans="1:5" x14ac:dyDescent="0.4">
      <c r="A12" t="s">
        <v>200</v>
      </c>
      <c r="B12">
        <v>62</v>
      </c>
      <c r="C12">
        <v>65</v>
      </c>
      <c r="D12">
        <v>59</v>
      </c>
      <c r="E12">
        <v>62</v>
      </c>
    </row>
    <row r="13" spans="1:5" x14ac:dyDescent="0.4">
      <c r="A13" t="s">
        <v>201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abSelected="1" topLeftCell="A19" workbookViewId="0">
      <selection activeCell="L30" sqref="L30"/>
    </sheetView>
  </sheetViews>
  <sheetFormatPr defaultRowHeight="17.399999999999999" x14ac:dyDescent="0.4"/>
  <cols>
    <col min="2" max="2" width="10.69921875" bestFit="1" customWidth="1"/>
    <col min="4" max="4" width="12.59765625" bestFit="1" customWidth="1"/>
    <col min="10" max="11" width="9.59765625" customWidth="1"/>
  </cols>
  <sheetData>
    <row r="1" spans="1:11" x14ac:dyDescent="0.4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4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4">
      <c r="A3" s="3" t="s">
        <v>107</v>
      </c>
      <c r="B3" s="6">
        <v>45509</v>
      </c>
      <c r="C3" s="3">
        <v>5</v>
      </c>
      <c r="D3" s="6">
        <f>IF(WEEKDAY(B3+5,2)=6,B3+7,IF(WEEKDAY(B3+5,2)=7,B3+6,B3+5))</f>
        <v>45516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4">
      <c r="A4" s="3" t="s">
        <v>108</v>
      </c>
      <c r="B4" s="6">
        <v>45510</v>
      </c>
      <c r="C4" s="3">
        <v>3</v>
      </c>
      <c r="D4" s="6">
        <f t="shared" ref="D4:D10" si="0">IF(WEEKDAY(B4+5,2)=6,B4+7,IF(WEEKDAY(B4+5,2)=7,B4+6,B4+5))</f>
        <v>45516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4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4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4">
      <c r="A7" s="3" t="s">
        <v>110</v>
      </c>
      <c r="B7" s="6">
        <v>45517</v>
      </c>
      <c r="C7" s="3">
        <v>3</v>
      </c>
      <c r="D7" s="6">
        <f t="shared" si="0"/>
        <v>45523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4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4">
      <c r="A9" s="3" t="s">
        <v>112</v>
      </c>
      <c r="B9" s="6">
        <v>45524</v>
      </c>
      <c r="C9" s="3">
        <v>6</v>
      </c>
      <c r="D9" s="6">
        <f t="shared" si="0"/>
        <v>45530</v>
      </c>
      <c r="F9" s="3" t="s">
        <v>129</v>
      </c>
      <c r="G9" s="3" t="s">
        <v>118</v>
      </c>
      <c r="H9" s="3" t="s">
        <v>125</v>
      </c>
      <c r="I9" s="3">
        <v>6.73</v>
      </c>
      <c r="J9" s="22" t="s">
        <v>132</v>
      </c>
      <c r="K9" s="22"/>
    </row>
    <row r="10" spans="1:11" x14ac:dyDescent="0.4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21">
        <f>ROUND(AVERAGEIFS(I3:I10,F3:F10,F4,G3:G10,G3),1)</f>
        <v>7.2</v>
      </c>
      <c r="K10" s="21"/>
    </row>
    <row r="12" spans="1:11" x14ac:dyDescent="0.4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4">
      <c r="A13" s="18" t="s">
        <v>62</v>
      </c>
      <c r="B13" s="18" t="s">
        <v>140</v>
      </c>
      <c r="C13" s="18" t="s">
        <v>139</v>
      </c>
      <c r="D13" s="18" t="s">
        <v>61</v>
      </c>
      <c r="F13" s="14" t="s">
        <v>148</v>
      </c>
      <c r="G13" s="14" t="s">
        <v>150</v>
      </c>
      <c r="H13" s="14" t="s">
        <v>149</v>
      </c>
      <c r="I13" s="14" t="s">
        <v>151</v>
      </c>
      <c r="J13" s="13" t="s">
        <v>184</v>
      </c>
    </row>
    <row r="14" spans="1:11" x14ac:dyDescent="0.4">
      <c r="A14" s="17" t="s">
        <v>141</v>
      </c>
      <c r="B14" s="17" t="s">
        <v>138</v>
      </c>
      <c r="C14" s="16">
        <v>480</v>
      </c>
      <c r="D14" s="15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4">
      <c r="A15" s="17" t="s">
        <v>141</v>
      </c>
      <c r="B15" s="17" t="s">
        <v>136</v>
      </c>
      <c r="C15" s="16">
        <v>650</v>
      </c>
      <c r="D15" s="15">
        <v>3575000</v>
      </c>
      <c r="F15" s="3" t="s">
        <v>154</v>
      </c>
      <c r="G15" s="3">
        <v>1.5</v>
      </c>
      <c r="H15" s="3">
        <v>2.1</v>
      </c>
      <c r="I15" s="3">
        <v>1.8</v>
      </c>
      <c r="J15" s="20" t="str">
        <f t="shared" ref="J15:J23" si="1">CHOOSE(INT(AVERAGE(G15:I15)),"D","C","B","A")</f>
        <v>D</v>
      </c>
    </row>
    <row r="16" spans="1:11" x14ac:dyDescent="0.4">
      <c r="A16" s="17" t="s">
        <v>141</v>
      </c>
      <c r="B16" s="17" t="s">
        <v>137</v>
      </c>
      <c r="C16" s="16">
        <v>450</v>
      </c>
      <c r="D16" s="15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20" t="str">
        <f t="shared" si="1"/>
        <v>A</v>
      </c>
    </row>
    <row r="17" spans="1:10" x14ac:dyDescent="0.4">
      <c r="A17" s="17" t="s">
        <v>142</v>
      </c>
      <c r="B17" s="17" t="s">
        <v>138</v>
      </c>
      <c r="C17" s="16">
        <v>590</v>
      </c>
      <c r="D17" s="15">
        <v>3245000</v>
      </c>
      <c r="F17" s="3" t="s">
        <v>157</v>
      </c>
      <c r="G17" s="3">
        <v>2.5</v>
      </c>
      <c r="H17" s="3">
        <v>2.7</v>
      </c>
      <c r="I17" s="3">
        <v>2.8</v>
      </c>
      <c r="J17" s="20" t="str">
        <f t="shared" si="1"/>
        <v>C</v>
      </c>
    </row>
    <row r="18" spans="1:10" x14ac:dyDescent="0.4">
      <c r="A18" s="17" t="s">
        <v>142</v>
      </c>
      <c r="B18" s="17" t="s">
        <v>136</v>
      </c>
      <c r="C18" s="16">
        <v>550</v>
      </c>
      <c r="D18" s="15">
        <v>3025000</v>
      </c>
      <c r="F18" s="3" t="s">
        <v>158</v>
      </c>
      <c r="G18" s="3">
        <v>3.1</v>
      </c>
      <c r="H18" s="3">
        <v>2.9</v>
      </c>
      <c r="I18" s="3">
        <v>3.6</v>
      </c>
      <c r="J18" s="20" t="str">
        <f t="shared" si="1"/>
        <v>B</v>
      </c>
    </row>
    <row r="19" spans="1:10" x14ac:dyDescent="0.4">
      <c r="A19" s="17" t="s">
        <v>143</v>
      </c>
      <c r="B19" s="17" t="s">
        <v>135</v>
      </c>
      <c r="C19" s="16">
        <v>620</v>
      </c>
      <c r="D19" s="15">
        <v>3410000</v>
      </c>
      <c r="F19" s="3" t="s">
        <v>153</v>
      </c>
      <c r="G19" s="3">
        <v>2.8</v>
      </c>
      <c r="H19" s="3">
        <v>2.5</v>
      </c>
      <c r="I19" s="3">
        <v>2.7</v>
      </c>
      <c r="J19" s="20" t="str">
        <f t="shared" si="1"/>
        <v>C</v>
      </c>
    </row>
    <row r="20" spans="1:10" x14ac:dyDescent="0.4">
      <c r="A20" s="17" t="s">
        <v>143</v>
      </c>
      <c r="B20" s="17" t="s">
        <v>137</v>
      </c>
      <c r="C20" s="16">
        <v>500</v>
      </c>
      <c r="D20" s="15">
        <v>2750000</v>
      </c>
      <c r="F20" s="3" t="s">
        <v>152</v>
      </c>
      <c r="G20" s="3">
        <v>0.9</v>
      </c>
      <c r="H20" s="3">
        <v>1.4</v>
      </c>
      <c r="I20" s="3">
        <v>0.8</v>
      </c>
      <c r="J20" s="20" t="str">
        <f t="shared" si="1"/>
        <v>D</v>
      </c>
    </row>
    <row r="21" spans="1:10" x14ac:dyDescent="0.4">
      <c r="A21" s="17" t="s">
        <v>144</v>
      </c>
      <c r="B21" s="17" t="s">
        <v>136</v>
      </c>
      <c r="C21" s="16">
        <v>680</v>
      </c>
      <c r="D21" s="15">
        <v>3740000</v>
      </c>
      <c r="F21" s="3" t="s">
        <v>30</v>
      </c>
      <c r="G21" s="3">
        <v>3.1</v>
      </c>
      <c r="H21" s="3">
        <v>2.7</v>
      </c>
      <c r="I21" s="3">
        <v>2.4</v>
      </c>
      <c r="J21" s="20" t="str">
        <f t="shared" si="1"/>
        <v>C</v>
      </c>
    </row>
    <row r="22" spans="1:10" x14ac:dyDescent="0.4">
      <c r="A22" s="17" t="s">
        <v>144</v>
      </c>
      <c r="B22" s="17" t="s">
        <v>135</v>
      </c>
      <c r="C22" s="16">
        <v>470</v>
      </c>
      <c r="D22" s="15">
        <v>2585000</v>
      </c>
      <c r="F22" s="3" t="s">
        <v>159</v>
      </c>
      <c r="G22" s="3">
        <v>3.6</v>
      </c>
      <c r="H22" s="3">
        <v>3.9</v>
      </c>
      <c r="I22" s="3">
        <v>3.4</v>
      </c>
      <c r="J22" s="20" t="str">
        <f t="shared" si="1"/>
        <v>B</v>
      </c>
    </row>
    <row r="23" spans="1:10" x14ac:dyDescent="0.4">
      <c r="A23" s="23" t="s">
        <v>146</v>
      </c>
      <c r="B23" s="24"/>
      <c r="C23" s="25"/>
      <c r="D23" s="15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20" t="str">
        <f t="shared" si="1"/>
        <v>B</v>
      </c>
    </row>
    <row r="25" spans="1:10" x14ac:dyDescent="0.4">
      <c r="A25" s="11" t="s">
        <v>134</v>
      </c>
      <c r="B25" s="12" t="s">
        <v>185</v>
      </c>
      <c r="F25" s="26" t="s">
        <v>164</v>
      </c>
      <c r="G25" s="26"/>
    </row>
    <row r="26" spans="1:10" x14ac:dyDescent="0.4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4">
      <c r="A27" s="19" t="s">
        <v>180</v>
      </c>
      <c r="B27" s="3">
        <v>100215368</v>
      </c>
      <c r="C27" s="3" t="s">
        <v>170</v>
      </c>
      <c r="D27" s="3" t="e">
        <f>LEFT(B27,4)&amp;"-"&amp;VLOOKUP(MID(B27,5,1),$F$27:$G$29,2,0)</f>
        <v>#N/A</v>
      </c>
      <c r="F27" s="3">
        <v>1</v>
      </c>
      <c r="G27" s="3" t="s">
        <v>165</v>
      </c>
    </row>
    <row r="28" spans="1:10" x14ac:dyDescent="0.4">
      <c r="A28" s="19" t="s">
        <v>179</v>
      </c>
      <c r="B28" s="3">
        <v>101433025</v>
      </c>
      <c r="C28" s="3" t="s">
        <v>171</v>
      </c>
      <c r="D28" s="20" t="e">
        <f t="shared" ref="D28:D36" si="2">LEFT(B28,4)&amp;"-"&amp;VLOOKUP(MID(B28,5,1),$F$27:$G$29,2,0)</f>
        <v>#N/A</v>
      </c>
      <c r="F28" s="3">
        <v>2</v>
      </c>
      <c r="G28" s="3" t="s">
        <v>166</v>
      </c>
    </row>
    <row r="29" spans="1:10" x14ac:dyDescent="0.4">
      <c r="A29" s="19" t="s">
        <v>178</v>
      </c>
      <c r="B29" s="3">
        <v>101029041</v>
      </c>
      <c r="C29" s="3" t="s">
        <v>171</v>
      </c>
      <c r="D29" s="20" t="e">
        <f t="shared" si="2"/>
        <v>#N/A</v>
      </c>
      <c r="F29" s="3">
        <v>3</v>
      </c>
      <c r="G29" s="3" t="s">
        <v>167</v>
      </c>
    </row>
    <row r="30" spans="1:10" x14ac:dyDescent="0.4">
      <c r="A30" s="19" t="s">
        <v>181</v>
      </c>
      <c r="B30" s="3">
        <v>101624257</v>
      </c>
      <c r="C30" s="19" t="s">
        <v>170</v>
      </c>
      <c r="D30" s="20" t="e">
        <f t="shared" si="2"/>
        <v>#N/A</v>
      </c>
    </row>
    <row r="31" spans="1:10" x14ac:dyDescent="0.4">
      <c r="A31" s="19" t="s">
        <v>177</v>
      </c>
      <c r="B31" s="3">
        <v>100218961</v>
      </c>
      <c r="C31" s="3" t="s">
        <v>172</v>
      </c>
      <c r="D31" s="20" t="e">
        <f t="shared" si="2"/>
        <v>#N/A</v>
      </c>
    </row>
    <row r="32" spans="1:10" x14ac:dyDescent="0.4">
      <c r="A32" s="19" t="s">
        <v>176</v>
      </c>
      <c r="B32" s="3">
        <v>101435487</v>
      </c>
      <c r="C32" s="3" t="s">
        <v>172</v>
      </c>
      <c r="D32" s="20" t="e">
        <f t="shared" si="2"/>
        <v>#N/A</v>
      </c>
    </row>
    <row r="33" spans="1:4" x14ac:dyDescent="0.4">
      <c r="A33" s="19" t="s">
        <v>182</v>
      </c>
      <c r="B33" s="3">
        <v>101126698</v>
      </c>
      <c r="C33" s="19" t="s">
        <v>170</v>
      </c>
      <c r="D33" s="20" t="e">
        <f t="shared" si="2"/>
        <v>#N/A</v>
      </c>
    </row>
    <row r="34" spans="1:4" x14ac:dyDescent="0.4">
      <c r="A34" s="19" t="s">
        <v>175</v>
      </c>
      <c r="B34" s="3">
        <v>101125804</v>
      </c>
      <c r="C34" s="19" t="s">
        <v>172</v>
      </c>
      <c r="D34" s="20" t="e">
        <f t="shared" si="2"/>
        <v>#N/A</v>
      </c>
    </row>
    <row r="35" spans="1:4" x14ac:dyDescent="0.4">
      <c r="A35" s="19" t="s">
        <v>174</v>
      </c>
      <c r="B35" s="3">
        <v>101531523</v>
      </c>
      <c r="C35" s="3" t="s">
        <v>171</v>
      </c>
      <c r="D35" s="20" t="e">
        <f t="shared" si="2"/>
        <v>#N/A</v>
      </c>
    </row>
    <row r="36" spans="1:4" x14ac:dyDescent="0.4">
      <c r="A36" s="19" t="s">
        <v>183</v>
      </c>
      <c r="B36" s="3">
        <v>101636857</v>
      </c>
      <c r="C36" s="3" t="s">
        <v>172</v>
      </c>
      <c r="D36" s="20" t="e">
        <f t="shared" si="2"/>
        <v>#N/A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9" workbookViewId="0">
      <selection activeCell="H18" sqref="H18"/>
    </sheetView>
  </sheetViews>
  <sheetFormatPr defaultRowHeight="17.399999999999999" x14ac:dyDescent="0.4"/>
  <cols>
    <col min="1" max="1" width="12.3984375" bestFit="1" customWidth="1"/>
    <col min="2" max="7" width="14.19921875" bestFit="1" customWidth="1"/>
    <col min="8" max="9" width="18.796875" bestFit="1" customWidth="1"/>
  </cols>
  <sheetData>
    <row r="1" spans="1:6" ht="21" x14ac:dyDescent="0.4">
      <c r="A1" s="27" t="s">
        <v>57</v>
      </c>
      <c r="B1" s="27"/>
      <c r="C1" s="27"/>
      <c r="D1" s="27"/>
      <c r="E1" s="27"/>
      <c r="F1" s="27"/>
    </row>
    <row r="3" spans="1:6" x14ac:dyDescent="0.4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4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4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4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4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4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4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4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4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4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4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4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4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4">
      <c r="A18" s="42" t="s">
        <v>202</v>
      </c>
      <c r="B18" t="s">
        <v>203</v>
      </c>
    </row>
    <row r="20" spans="1:7" x14ac:dyDescent="0.4">
      <c r="B20" s="42" t="s">
        <v>209</v>
      </c>
    </row>
    <row r="21" spans="1:7" x14ac:dyDescent="0.4">
      <c r="B21" s="44">
        <v>45478</v>
      </c>
      <c r="D21" s="44">
        <v>45489</v>
      </c>
      <c r="F21" s="44">
        <v>45498</v>
      </c>
    </row>
    <row r="22" spans="1:7" x14ac:dyDescent="0.4">
      <c r="A22" s="42" t="s">
        <v>204</v>
      </c>
      <c r="B22" t="s">
        <v>210</v>
      </c>
      <c r="C22" t="s">
        <v>211</v>
      </c>
      <c r="D22" t="s">
        <v>210</v>
      </c>
      <c r="E22" t="s">
        <v>211</v>
      </c>
      <c r="F22" t="s">
        <v>210</v>
      </c>
      <c r="G22" t="s">
        <v>211</v>
      </c>
    </row>
    <row r="23" spans="1:7" x14ac:dyDescent="0.4">
      <c r="A23" s="43" t="s">
        <v>205</v>
      </c>
      <c r="B23" s="45">
        <v>3800</v>
      </c>
      <c r="C23" s="45">
        <v>30680000</v>
      </c>
      <c r="D23" s="45">
        <v>1800</v>
      </c>
      <c r="E23" s="45">
        <v>15300000</v>
      </c>
      <c r="F23" s="45">
        <v>1600</v>
      </c>
      <c r="G23" s="45">
        <v>13600000</v>
      </c>
    </row>
    <row r="24" spans="1:7" x14ac:dyDescent="0.4">
      <c r="A24" s="43" t="s">
        <v>206</v>
      </c>
      <c r="B24" s="45">
        <v>1500</v>
      </c>
      <c r="C24" s="45">
        <v>12750000</v>
      </c>
      <c r="D24" s="45">
        <v>1600</v>
      </c>
      <c r="E24" s="45">
        <v>12160000</v>
      </c>
      <c r="F24" s="45">
        <v>4100</v>
      </c>
      <c r="G24" s="45">
        <v>31160000</v>
      </c>
    </row>
    <row r="25" spans="1:7" x14ac:dyDescent="0.4">
      <c r="A25" s="43" t="s">
        <v>207</v>
      </c>
      <c r="B25" s="45">
        <v>1600</v>
      </c>
      <c r="C25" s="45">
        <v>7680000</v>
      </c>
      <c r="D25" s="45">
        <v>4300</v>
      </c>
      <c r="E25" s="45">
        <v>20640000</v>
      </c>
      <c r="F25" s="45">
        <v>2000</v>
      </c>
      <c r="G25" s="45">
        <v>9600000</v>
      </c>
    </row>
    <row r="26" spans="1:7" x14ac:dyDescent="0.4">
      <c r="A26" s="43" t="s">
        <v>208</v>
      </c>
      <c r="B26" s="45">
        <v>6900</v>
      </c>
      <c r="C26" s="45">
        <v>51110000</v>
      </c>
      <c r="D26" s="45">
        <v>7700</v>
      </c>
      <c r="E26" s="45">
        <v>48100000</v>
      </c>
      <c r="F26" s="45">
        <v>7700</v>
      </c>
      <c r="G26" s="45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K11" sqref="K11"/>
    </sheetView>
  </sheetViews>
  <sheetFormatPr defaultRowHeight="17.399999999999999" x14ac:dyDescent="0.4"/>
  <sheetData>
    <row r="1" spans="1:6" ht="21" x14ac:dyDescent="0.4">
      <c r="A1" s="27" t="s">
        <v>99</v>
      </c>
      <c r="B1" s="27"/>
      <c r="C1" s="27"/>
      <c r="D1" s="27"/>
      <c r="E1" s="27"/>
      <c r="F1" s="27"/>
    </row>
    <row r="3" spans="1:6" x14ac:dyDescent="0.4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4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4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4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4">
      <c r="A7" s="3" t="s">
        <v>72</v>
      </c>
      <c r="B7" s="3" t="s">
        <v>94</v>
      </c>
      <c r="C7" s="3" t="s">
        <v>98</v>
      </c>
      <c r="D7" s="3">
        <v>27</v>
      </c>
      <c r="E7" s="20">
        <v>2023</v>
      </c>
      <c r="F7" s="3" t="s">
        <v>81</v>
      </c>
    </row>
    <row r="8" spans="1:6" x14ac:dyDescent="0.4">
      <c r="A8" s="3" t="s">
        <v>72</v>
      </c>
      <c r="B8" s="3" t="s">
        <v>95</v>
      </c>
      <c r="C8" s="3" t="s">
        <v>96</v>
      </c>
      <c r="D8" s="8">
        <v>51</v>
      </c>
      <c r="E8" s="20">
        <v>2019</v>
      </c>
      <c r="F8" s="3" t="s">
        <v>80</v>
      </c>
    </row>
    <row r="9" spans="1:6" x14ac:dyDescent="0.4">
      <c r="A9" s="3" t="s">
        <v>73</v>
      </c>
      <c r="B9" s="3" t="s">
        <v>85</v>
      </c>
      <c r="C9" s="3" t="s">
        <v>98</v>
      </c>
      <c r="D9" s="20">
        <v>38</v>
      </c>
      <c r="E9" s="7">
        <v>2015</v>
      </c>
      <c r="F9" s="3" t="s">
        <v>80</v>
      </c>
    </row>
    <row r="10" spans="1:6" x14ac:dyDescent="0.4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4">
      <c r="A11" s="3" t="s">
        <v>73</v>
      </c>
      <c r="B11" s="3" t="s">
        <v>90</v>
      </c>
      <c r="C11" s="3" t="s">
        <v>98</v>
      </c>
      <c r="D11" s="8">
        <v>46</v>
      </c>
      <c r="E11" s="20">
        <v>2023</v>
      </c>
      <c r="F11" s="3" t="s">
        <v>81</v>
      </c>
    </row>
    <row r="12" spans="1:6" x14ac:dyDescent="0.4">
      <c r="A12" s="3" t="s">
        <v>73</v>
      </c>
      <c r="B12" s="3" t="s">
        <v>86</v>
      </c>
      <c r="C12" s="3" t="s">
        <v>98</v>
      </c>
      <c r="D12" s="20">
        <v>33</v>
      </c>
      <c r="E12" s="3">
        <v>2022</v>
      </c>
      <c r="F12" s="3" t="s">
        <v>81</v>
      </c>
    </row>
    <row r="13" spans="1:6" x14ac:dyDescent="0.4">
      <c r="A13" s="3" t="s">
        <v>75</v>
      </c>
      <c r="B13" s="3" t="s">
        <v>92</v>
      </c>
      <c r="C13" s="3" t="s">
        <v>96</v>
      </c>
      <c r="D13" s="20">
        <v>25</v>
      </c>
      <c r="E13" s="7">
        <v>2015</v>
      </c>
      <c r="F13" s="3" t="s">
        <v>80</v>
      </c>
    </row>
    <row r="14" spans="1:6" x14ac:dyDescent="0.4">
      <c r="A14" s="3" t="s">
        <v>75</v>
      </c>
      <c r="B14" s="3" t="s">
        <v>83</v>
      </c>
      <c r="C14" s="3" t="s">
        <v>96</v>
      </c>
      <c r="D14" s="8">
        <v>49</v>
      </c>
      <c r="E14" s="20">
        <v>2018</v>
      </c>
      <c r="F14" s="3" t="s">
        <v>80</v>
      </c>
    </row>
    <row r="15" spans="1:6" x14ac:dyDescent="0.4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4">
      <c r="A16" s="3" t="s">
        <v>74</v>
      </c>
      <c r="B16" s="3" t="s">
        <v>91</v>
      </c>
      <c r="C16" s="3" t="s">
        <v>98</v>
      </c>
      <c r="D16" s="20">
        <v>22</v>
      </c>
      <c r="E16" s="3">
        <v>2024</v>
      </c>
      <c r="F16" s="3" t="s">
        <v>81</v>
      </c>
    </row>
    <row r="17" spans="1:6" x14ac:dyDescent="0.4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J14" sqref="J14"/>
    </sheetView>
  </sheetViews>
  <sheetFormatPr defaultRowHeight="17.399999999999999" x14ac:dyDescent="0.4"/>
  <cols>
    <col min="1" max="1" width="12.296875" bestFit="1" customWidth="1"/>
    <col min="5" max="5" width="9.09765625" customWidth="1"/>
    <col min="6" max="6" width="12.59765625" customWidth="1"/>
  </cols>
  <sheetData>
    <row r="1" spans="1:6" ht="21" x14ac:dyDescent="0.4">
      <c r="A1" s="27" t="s">
        <v>31</v>
      </c>
      <c r="B1" s="27"/>
      <c r="C1" s="27"/>
      <c r="D1" s="27"/>
      <c r="E1" s="27"/>
      <c r="F1" s="27"/>
    </row>
    <row r="3" spans="1:6" x14ac:dyDescent="0.4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4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6">
        <v>16000</v>
      </c>
      <c r="F4" s="46">
        <f>C4*E4</f>
        <v>10224000</v>
      </c>
    </row>
    <row r="5" spans="1:6" x14ac:dyDescent="0.4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6">
        <v>17000</v>
      </c>
      <c r="F5" s="46">
        <f t="shared" ref="F5:F11" si="1">C5*E5</f>
        <v>8517000</v>
      </c>
    </row>
    <row r="6" spans="1:6" x14ac:dyDescent="0.4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6">
        <v>17000</v>
      </c>
      <c r="F6" s="46">
        <f t="shared" si="1"/>
        <v>7446000</v>
      </c>
    </row>
    <row r="7" spans="1:6" x14ac:dyDescent="0.4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6">
        <v>18000</v>
      </c>
      <c r="F7" s="46">
        <f t="shared" si="1"/>
        <v>3474000</v>
      </c>
    </row>
    <row r="8" spans="1:6" x14ac:dyDescent="0.4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6">
        <v>18500</v>
      </c>
      <c r="F8" s="46">
        <f t="shared" si="1"/>
        <v>6308500</v>
      </c>
    </row>
    <row r="9" spans="1:6" x14ac:dyDescent="0.4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6">
        <v>20000</v>
      </c>
      <c r="F9" s="46">
        <f t="shared" si="1"/>
        <v>7900000</v>
      </c>
    </row>
    <row r="10" spans="1:6" x14ac:dyDescent="0.4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6">
        <v>20000</v>
      </c>
      <c r="F10" s="46">
        <f t="shared" si="1"/>
        <v>6540000</v>
      </c>
    </row>
    <row r="11" spans="1:6" x14ac:dyDescent="0.4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6">
        <v>20000</v>
      </c>
      <c r="F11" s="46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topLeftCell="A6" workbookViewId="0">
      <selection activeCell="K15" sqref="K15"/>
    </sheetView>
  </sheetViews>
  <sheetFormatPr defaultRowHeight="17.399999999999999" x14ac:dyDescent="0.4"/>
  <cols>
    <col min="1" max="1" width="2.59765625" customWidth="1"/>
  </cols>
  <sheetData>
    <row r="1" spans="2:6" ht="21" x14ac:dyDescent="0.4">
      <c r="B1" s="28" t="s">
        <v>46</v>
      </c>
      <c r="C1" s="28"/>
      <c r="D1" s="28"/>
      <c r="E1" s="28"/>
      <c r="F1" s="28"/>
    </row>
    <row r="2" spans="2:6" x14ac:dyDescent="0.4">
      <c r="B2" s="9"/>
      <c r="C2" s="9"/>
      <c r="D2" s="9"/>
      <c r="E2" s="9"/>
      <c r="F2" s="9"/>
    </row>
    <row r="3" spans="2:6" x14ac:dyDescent="0.4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4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4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4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4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4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지현 손</cp:lastModifiedBy>
  <dcterms:created xsi:type="dcterms:W3CDTF">2024-04-04T05:45:49Z</dcterms:created>
  <dcterms:modified xsi:type="dcterms:W3CDTF">2026-10-14T14:16:28Z</dcterms:modified>
</cp:coreProperties>
</file>