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ni\Desktop\취업 준비자료\컴활\"/>
    </mc:Choice>
  </mc:AlternateContent>
  <xr:revisionPtr revIDLastSave="0" documentId="13_ncr:1_{396D6FCA-69DA-4BEC-95A5-ECA24E09F131}" xr6:coauthVersionLast="47" xr6:coauthVersionMax="47" xr10:uidLastSave="{00000000-0000-0000-0000-000000000000}"/>
  <bookViews>
    <workbookView xWindow="-110" yWindow="-110" windowWidth="19420" windowHeight="10300" tabRatio="81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1" l="1"/>
  <c r="C11" i="7"/>
  <c r="D11" i="7"/>
  <c r="B11" i="7"/>
  <c r="E35" i="11"/>
  <c r="J23" i="11"/>
  <c r="J4" i="11"/>
  <c r="J5" i="11"/>
  <c r="J6" i="11"/>
  <c r="J7" i="11"/>
  <c r="J8" i="11"/>
  <c r="J9" i="11"/>
  <c r="J10" i="11"/>
  <c r="J11" i="11"/>
  <c r="J12" i="11"/>
  <c r="J3" i="11"/>
  <c r="E4" i="11"/>
  <c r="E5" i="11"/>
  <c r="E6" i="11"/>
  <c r="E7" i="11"/>
  <c r="E8" i="11"/>
  <c r="E9" i="11"/>
  <c r="E10" i="11"/>
  <c r="E11" i="11"/>
  <c r="E12" i="11"/>
  <c r="E3" i="11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<sst xmlns="http://schemas.openxmlformats.org/spreadsheetml/2006/main" count="407" uniqueCount="266">
  <si>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</si>
  <si>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</si>
  <si>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</si>
  <si>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</si>
  <si>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</si>
  <si>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</si>
  <si>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</si>
  <si>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</si>
  <si>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</si>
  <si>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</si>
  <si>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</si>
  <si>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</si>
  <si>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</si>
  <si>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</si>
  <si>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</si>
  <si>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</si>
  <si>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</si>
  <si>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</si>
  <si>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</si>
  <si>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</si>
  <si>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</si>
  <si>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</si>
  <si>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</si>
  <si>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</si>
  <si>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</si>
  <si>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</si>
  <si>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</si>
  <si>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</si>
  <si>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</si>
  <si>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</si>
  <si>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</si>
  <si>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</si>
  <si>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</si>
  <si>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</si>
  <si>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</si>
  <si>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</si>
  <si>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</si>
  <si>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</si>
  <si>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</si>
  <si>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</si>
  <si>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</si>
  <si>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</si>
  <si>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</si>
  <si>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</si>
  <si>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</si>
  <si>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</si>
  <si>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</si>
  <si>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</si>
  <si>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</si>
  <si>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</si>
  <si>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</si>
  <si>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</si>
  <si>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</si>
  <si>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</si>
  <si>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</si>
  <si>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</si>
  <si>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</si>
  <si>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</si>
  <si>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</si>
  <si>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</si>
  <si>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</si>
  <si>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</si>
  <si>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</si>
  <si>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</si>
  <si>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</si>
  <si>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</si>
  <si>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</si>
  <si>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</si>
  <si>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</si>
  <si>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</si>
  <si>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</si>
  <si>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</si>
  <si>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</si>
  <si>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</si>
  <si>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</si>
  <si>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</si>
  <si>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</si>
  <si>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</si>
  <si>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</si>
  <si>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</si>
  <si>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</si>
  <si>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</si>
  <si>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</si>
  <si>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</si>
  <si>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</si>
  <si>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</si>
  <si>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</si>
  <si>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</si>
  <si>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</si>
  <si>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</si>
  <si>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</si>
  <si>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</si>
  <si>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</si>
  <si>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</si>
  <si>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</si>
  <si>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</si>
  <si>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</si>
  <si>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</si>
  <si>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</si>
  <si>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</si>
  <si>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</si>
  <si>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</si>
  <si>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</si>
  <si>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</si>
  <si>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</si>
  <si>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</si>
  <si>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</si>
  <si>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</si>
  <si>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</si>
  <si>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</si>
  <si>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</si>
  <si>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</si>
  <si>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</si>
  <si>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</si>
  <si>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</si>
  <si>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</si>
  <si>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</si>
  <si>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</si>
  <si>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</si>
  <si>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</si>
  <si>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</si>
  <si>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</si>
  <si>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</si>
  <si>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</si>
  <si>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</si>
  <si>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</si>
  <si>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</si>
  <si>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</si>
  <si>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</si>
  <si>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</si>
  <si>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</si>
  <si>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</si>
  <si>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</si>
  <si>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</si>
  <si>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</si>
  <si>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</si>
  <si>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</si>
  <si>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</si>
  <si>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</si>
  <si>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</si>
  <si>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</si>
  <si>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</si>
  <si>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</si>
  <si>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</si>
  <si>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</si>
  <si>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</si>
  <si>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</si>
  <si>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</si>
  <si>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</si>
  <si>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</si>
  <si>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</si>
  <si>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</si>
  <si>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</si>
  <si>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</si>
  <si>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</si>
  <si>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</si>
  <si>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</si>
  <si>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</si>
  <si>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</si>
  <si>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</si>
  <si>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</si>
  <si>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</si>
  <si>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</si>
  <si>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</si>
  <si>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</si>
  <si>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</si>
  <si>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</si>
  <si>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</si>
  <si>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</si>
  <si>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</si>
  <si>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</si>
  <si>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</si>
  <si>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</si>
  <si>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</si>
  <si>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</si>
  <si>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</si>
  <si>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</si>
  <si>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</si>
  <si>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</si>
  <si>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</si>
  <si>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</si>
  <si>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</si>
  <si>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</si>
  <si>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</si>
  <si>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</si>
  <si>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</si>
  <si>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</si>
  <si>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</si>
  <si>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</si>
  <si>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</si>
  <si>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</si>
  <si>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</si>
  <si>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</si>
  <si>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</si>
  <si>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</si>
  <si>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</si>
  <si>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</si>
  <si>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</si>
  <si>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</si>
  <si>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</si>
  <si>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</si>
  <si>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</si>
  <si>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</si>
  <si>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</si>
  <si>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</si>
  <si>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</si>
  <si>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</si>
  <si>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</si>
  <si>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</si>
  <si>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</si>
  <si>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</si>
  <si>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</si>
  <si>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</si>
  <si>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</si>
  <si>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</si>
  <si>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</si>
  <si>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</si>
  <si>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</si>
  <si>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</si>
  <si>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</si>
  <si>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</si>
  <si>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</si>
  <si>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</si>
  <si>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</si>
  <si>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</si>
  <si>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</si>
  <si>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</si>
  <si>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</si>
  <si>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</si>
  <si>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</si>
  <si>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</si>
  <si>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</si>
  <si>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가전제품 재고관리현황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</si>
  <si>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</si>
  <si>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</si>
  <si>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</si>
  <si>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</si>
  <si>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</si>
  <si>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</si>
  <si>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</si>
  <si>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</si>
  <si>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</si>
  <si>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</si>
  <si>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</si>
  <si>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</si>
  <si>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</si>
  <si>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</si>
  <si>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</si>
  <si>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</si>
  <si>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</si>
  <si>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</si>
  <si>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등산 同好會 회원 현황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</si>
  <si>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</si>
  <si>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</si>
  <si>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</si>
  <si>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</si>
  <si>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</si>
  <si>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방은영 날짜 2025-04-18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</si>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</sst>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79" formatCode="yy&quot;年&quot;\ mm&quot;月&quot;\ dd&quot;日&quot;"/>
    <numFmt numFmtId="183" formatCode="_-* #,##0.0_-;\-* #,##0.0_-;_-* &quot;-&quot;???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3" fontId="0" fillId="0" borderId="1" xfId="1" applyNumberFormat="1" applyFont="1" applyBorder="1" applyAlignment="1">
      <alignment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458703"/>
        <c:axId val="23061967"/>
      </c:lineChart>
      <c:catAx>
        <c:axId val="150263243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2306196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1458703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21458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06196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04484888-AE0F-0AD2-F2D8-0978C9F35FD5}"/>
            </a:ext>
          </a:extLst>
        </xdr:cNvPr>
        <xdr:cNvSpPr/>
      </xdr:nvSpPr>
      <xdr:spPr>
        <a:xfrm>
          <a:off x="374015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232</v>
      </c>
    </row>
    <row r="3" spans="1:6" x14ac:dyDescent="0.45">
      <c r="A3" s="1" t="s">
        <v>233</v>
      </c>
      <c r="B3" s="1" t="s">
        <v>240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1" t="s">
        <v>234</v>
      </c>
      <c r="B4" s="1" t="s">
        <v>241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5">
      <c r="A5" s="1" t="s">
        <v>235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5">
      <c r="A6" s="1" t="s">
        <v>236</v>
      </c>
      <c r="B6" s="1" t="s">
        <v>243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5">
      <c r="A7" s="1" t="s">
        <v>237</v>
      </c>
      <c r="B7" s="1" t="s">
        <v>244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5">
      <c r="A8" s="1" t="s">
        <v>238</v>
      </c>
      <c r="B8" s="1" t="s">
        <v>245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5">
      <c r="A9" s="1" t="s">
        <v>239</v>
      </c>
      <c r="B9" s="1" t="s">
        <v>246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tabSelected="1" topLeftCell="A4" workbookViewId="0">
      <selection activeCell="H9" sqref="H9"/>
    </sheetView>
  </sheetViews>
  <sheetFormatPr defaultRowHeight="17" x14ac:dyDescent="0.45"/>
  <cols>
    <col min="1" max="1" width="2.58203125" customWidth="1"/>
    <col min="5" max="5" width="11.58203125" bestFit="1" customWidth="1"/>
    <col min="6" max="7" width="14.33203125" bestFit="1" customWidth="1"/>
  </cols>
  <sheetData>
    <row r="2" spans="2:7" ht="26" customHeight="1" x14ac:dyDescent="0.45">
      <c r="D2" s="10" t="s">
        <v>251</v>
      </c>
    </row>
    <row r="4" spans="2:7" x14ac:dyDescent="0.45">
      <c r="B4" s="6" t="s">
        <v>8</v>
      </c>
      <c r="C4" s="6" t="s">
        <v>9</v>
      </c>
      <c r="D4" s="6" t="s">
        <v>92</v>
      </c>
      <c r="E4" s="6" t="s">
        <v>93</v>
      </c>
      <c r="F4" s="6" t="s">
        <v>10</v>
      </c>
      <c r="G4" s="6" t="s">
        <v>94</v>
      </c>
    </row>
    <row r="5" spans="2:7" x14ac:dyDescent="0.45">
      <c r="B5" s="41" t="s">
        <v>95</v>
      </c>
      <c r="C5" s="41" t="s">
        <v>14</v>
      </c>
      <c r="D5" s="41" t="s">
        <v>96</v>
      </c>
      <c r="E5" s="41" t="s">
        <v>97</v>
      </c>
      <c r="F5" s="42">
        <v>31028</v>
      </c>
      <c r="G5" s="41" t="s">
        <v>98</v>
      </c>
    </row>
    <row r="6" spans="2:7" x14ac:dyDescent="0.45">
      <c r="B6" s="41" t="s">
        <v>99</v>
      </c>
      <c r="C6" s="41" t="s">
        <v>12</v>
      </c>
      <c r="D6" s="41" t="s">
        <v>100</v>
      </c>
      <c r="E6" s="41" t="s">
        <v>101</v>
      </c>
      <c r="F6" s="42">
        <v>32755</v>
      </c>
      <c r="G6" s="41" t="s">
        <v>102</v>
      </c>
    </row>
    <row r="7" spans="2:7" x14ac:dyDescent="0.45">
      <c r="B7" s="41" t="s">
        <v>103</v>
      </c>
      <c r="C7" s="41" t="s">
        <v>12</v>
      </c>
      <c r="D7" s="41" t="s">
        <v>100</v>
      </c>
      <c r="E7" s="41" t="s">
        <v>104</v>
      </c>
      <c r="F7" s="42">
        <v>31747</v>
      </c>
      <c r="G7" s="41" t="s">
        <v>105</v>
      </c>
    </row>
    <row r="8" spans="2:7" x14ac:dyDescent="0.45">
      <c r="B8" s="41" t="s">
        <v>106</v>
      </c>
      <c r="C8" s="41" t="s">
        <v>12</v>
      </c>
      <c r="D8" s="41" t="s">
        <v>107</v>
      </c>
      <c r="E8" s="41" t="s">
        <v>108</v>
      </c>
      <c r="F8" s="42">
        <v>33256</v>
      </c>
      <c r="G8" s="41" t="s">
        <v>109</v>
      </c>
    </row>
    <row r="9" spans="2:7" x14ac:dyDescent="0.45">
      <c r="B9" s="41" t="s">
        <v>110</v>
      </c>
      <c r="C9" s="41" t="s">
        <v>14</v>
      </c>
      <c r="D9" s="41" t="s">
        <v>100</v>
      </c>
      <c r="E9" s="41" t="s">
        <v>111</v>
      </c>
      <c r="F9" s="42">
        <v>32739</v>
      </c>
      <c r="G9" s="41" t="s">
        <v>112</v>
      </c>
    </row>
    <row r="10" spans="2:7" x14ac:dyDescent="0.45">
      <c r="B10" s="41" t="s">
        <v>113</v>
      </c>
      <c r="C10" s="41" t="s">
        <v>14</v>
      </c>
      <c r="D10" s="41" t="s">
        <v>114</v>
      </c>
      <c r="E10" s="41" t="s">
        <v>115</v>
      </c>
      <c r="F10" s="42">
        <v>31544</v>
      </c>
      <c r="G10" s="41" t="s">
        <v>116</v>
      </c>
    </row>
    <row r="11" spans="2:7" x14ac:dyDescent="0.45">
      <c r="B11" s="41" t="s">
        <v>117</v>
      </c>
      <c r="C11" s="41" t="s">
        <v>12</v>
      </c>
      <c r="D11" s="41" t="s">
        <v>100</v>
      </c>
      <c r="E11" s="41" t="s">
        <v>118</v>
      </c>
      <c r="F11" s="42">
        <v>30497</v>
      </c>
      <c r="G11" s="41" t="s">
        <v>119</v>
      </c>
    </row>
    <row r="12" spans="2:7" x14ac:dyDescent="0.45">
      <c r="B12" s="41" t="s">
        <v>120</v>
      </c>
      <c r="C12" s="41" t="s">
        <v>12</v>
      </c>
      <c r="D12" s="41" t="s">
        <v>107</v>
      </c>
      <c r="E12" s="41" t="s">
        <v>121</v>
      </c>
      <c r="F12" s="42">
        <v>33322</v>
      </c>
      <c r="G12" s="41" t="s">
        <v>122</v>
      </c>
    </row>
    <row r="13" spans="2:7" x14ac:dyDescent="0.45">
      <c r="B13" s="41" t="s">
        <v>123</v>
      </c>
      <c r="C13" s="41" t="s">
        <v>14</v>
      </c>
      <c r="D13" s="41" t="s">
        <v>114</v>
      </c>
      <c r="E13" s="41" t="s">
        <v>124</v>
      </c>
      <c r="F13" s="42">
        <v>32371</v>
      </c>
      <c r="G13" s="41" t="s">
        <v>125</v>
      </c>
    </row>
    <row r="14" spans="2:7" x14ac:dyDescent="0.45">
      <c r="B14" s="41" t="s">
        <v>126</v>
      </c>
      <c r="C14" s="41" t="s">
        <v>12</v>
      </c>
      <c r="D14" s="41" t="s">
        <v>127</v>
      </c>
      <c r="E14" s="41" t="s">
        <v>128</v>
      </c>
      <c r="F14" s="42">
        <v>34257</v>
      </c>
      <c r="G14" s="41" t="s">
        <v>129</v>
      </c>
    </row>
    <row r="15" spans="2:7" x14ac:dyDescent="0.45">
      <c r="B15" s="41" t="s">
        <v>130</v>
      </c>
      <c r="C15" s="41" t="s">
        <v>12</v>
      </c>
      <c r="D15" s="41" t="s">
        <v>100</v>
      </c>
      <c r="E15" s="41" t="s">
        <v>131</v>
      </c>
      <c r="F15" s="42">
        <v>31232</v>
      </c>
      <c r="G15" s="41" t="s">
        <v>132</v>
      </c>
    </row>
    <row r="16" spans="2:7" x14ac:dyDescent="0.45">
      <c r="B16" s="41" t="s">
        <v>133</v>
      </c>
      <c r="C16" s="41" t="s">
        <v>14</v>
      </c>
      <c r="D16" s="41" t="s">
        <v>127</v>
      </c>
      <c r="E16" s="41" t="s">
        <v>134</v>
      </c>
      <c r="F16" s="42">
        <v>32930</v>
      </c>
      <c r="G16" s="41" t="s">
        <v>135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E17" sqref="E17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14" t="s">
        <v>136</v>
      </c>
      <c r="B1" s="14"/>
      <c r="C1" s="14"/>
      <c r="D1" s="14"/>
      <c r="E1" s="14"/>
      <c r="F1" s="14"/>
    </row>
    <row r="3" spans="1:6" x14ac:dyDescent="0.45">
      <c r="A3" s="6" t="s">
        <v>137</v>
      </c>
      <c r="B3" s="6" t="s">
        <v>138</v>
      </c>
      <c r="C3" s="6" t="s">
        <v>139</v>
      </c>
      <c r="D3" s="6" t="s">
        <v>140</v>
      </c>
      <c r="E3" s="6" t="s">
        <v>141</v>
      </c>
      <c r="F3" s="6" t="s">
        <v>142</v>
      </c>
    </row>
    <row r="4" spans="1:6" hidden="1" x14ac:dyDescent="0.45">
      <c r="A4" s="6" t="s">
        <v>143</v>
      </c>
      <c r="B4" s="6" t="s">
        <v>144</v>
      </c>
      <c r="C4" s="6">
        <v>20</v>
      </c>
      <c r="D4" s="9">
        <v>60000</v>
      </c>
      <c r="E4" s="6" t="s">
        <v>145</v>
      </c>
      <c r="F4" s="6" t="s">
        <v>146</v>
      </c>
    </row>
    <row r="5" spans="1:6" hidden="1" x14ac:dyDescent="0.45">
      <c r="A5" s="6" t="s">
        <v>147</v>
      </c>
      <c r="B5" s="6" t="s">
        <v>148</v>
      </c>
      <c r="C5" s="6">
        <v>16</v>
      </c>
      <c r="D5" s="9">
        <v>50000</v>
      </c>
      <c r="E5" s="6" t="s">
        <v>149</v>
      </c>
      <c r="F5" s="6" t="s">
        <v>150</v>
      </c>
    </row>
    <row r="6" spans="1:6" x14ac:dyDescent="0.45">
      <c r="A6" s="6" t="s">
        <v>151</v>
      </c>
      <c r="B6" s="6" t="s">
        <v>152</v>
      </c>
      <c r="C6" s="6">
        <v>32</v>
      </c>
      <c r="D6" s="9">
        <v>45000</v>
      </c>
      <c r="E6" s="6" t="s">
        <v>153</v>
      </c>
      <c r="F6" s="6" t="s">
        <v>150</v>
      </c>
    </row>
    <row r="7" spans="1:6" hidden="1" x14ac:dyDescent="0.45">
      <c r="A7" s="6" t="s">
        <v>154</v>
      </c>
      <c r="B7" s="6" t="s">
        <v>155</v>
      </c>
      <c r="C7" s="6">
        <v>18</v>
      </c>
      <c r="D7" s="9">
        <v>70000</v>
      </c>
      <c r="E7" s="6" t="s">
        <v>145</v>
      </c>
      <c r="F7" s="6" t="s">
        <v>156</v>
      </c>
    </row>
    <row r="8" spans="1:6" hidden="1" x14ac:dyDescent="0.45">
      <c r="A8" s="6" t="s">
        <v>157</v>
      </c>
      <c r="B8" s="6" t="s">
        <v>158</v>
      </c>
      <c r="C8" s="6">
        <v>20</v>
      </c>
      <c r="D8" s="9">
        <v>55000</v>
      </c>
      <c r="E8" s="6" t="s">
        <v>159</v>
      </c>
      <c r="F8" s="6" t="s">
        <v>156</v>
      </c>
    </row>
    <row r="9" spans="1:6" hidden="1" x14ac:dyDescent="0.45">
      <c r="A9" s="6" t="s">
        <v>160</v>
      </c>
      <c r="B9" s="6" t="s">
        <v>161</v>
      </c>
      <c r="C9" s="6">
        <v>12</v>
      </c>
      <c r="D9" s="9">
        <v>90000</v>
      </c>
      <c r="E9" s="6" t="s">
        <v>162</v>
      </c>
      <c r="F9" s="6" t="s">
        <v>163</v>
      </c>
    </row>
    <row r="10" spans="1:6" hidden="1" x14ac:dyDescent="0.45">
      <c r="A10" s="6" t="s">
        <v>164</v>
      </c>
      <c r="B10" s="6" t="s">
        <v>165</v>
      </c>
      <c r="C10" s="6">
        <v>16</v>
      </c>
      <c r="D10" s="9">
        <v>50000</v>
      </c>
      <c r="E10" s="6" t="s">
        <v>166</v>
      </c>
      <c r="F10" s="6" t="s">
        <v>163</v>
      </c>
    </row>
    <row r="11" spans="1:6" hidden="1" x14ac:dyDescent="0.45">
      <c r="A11" s="6" t="s">
        <v>167</v>
      </c>
      <c r="B11" s="6" t="s">
        <v>168</v>
      </c>
      <c r="C11" s="6">
        <v>15</v>
      </c>
      <c r="D11" s="9">
        <v>45000</v>
      </c>
      <c r="E11" s="6" t="s">
        <v>162</v>
      </c>
      <c r="F11" s="6" t="s">
        <v>146</v>
      </c>
    </row>
    <row r="12" spans="1:6" hidden="1" x14ac:dyDescent="0.45">
      <c r="A12" s="6" t="s">
        <v>169</v>
      </c>
      <c r="B12" s="6" t="s">
        <v>170</v>
      </c>
      <c r="C12" s="6">
        <v>18</v>
      </c>
      <c r="D12" s="9">
        <v>55000</v>
      </c>
      <c r="E12" s="6" t="s">
        <v>145</v>
      </c>
      <c r="F12" s="6" t="s">
        <v>156</v>
      </c>
    </row>
    <row r="13" spans="1:6" x14ac:dyDescent="0.45">
      <c r="A13" s="6" t="s">
        <v>171</v>
      </c>
      <c r="B13" s="6" t="s">
        <v>172</v>
      </c>
      <c r="C13" s="6">
        <v>24</v>
      </c>
      <c r="D13" s="9">
        <v>48000</v>
      </c>
      <c r="E13" s="6" t="s">
        <v>159</v>
      </c>
      <c r="F13" s="6" t="s">
        <v>146</v>
      </c>
    </row>
    <row r="14" spans="1:6" hidden="1" x14ac:dyDescent="0.45">
      <c r="A14" s="6" t="s">
        <v>173</v>
      </c>
      <c r="B14" s="6" t="s">
        <v>174</v>
      </c>
      <c r="C14" s="6">
        <v>24</v>
      </c>
      <c r="D14" s="9">
        <v>56000</v>
      </c>
      <c r="E14" s="6" t="s">
        <v>149</v>
      </c>
      <c r="F14" s="6" t="s">
        <v>163</v>
      </c>
    </row>
    <row r="15" spans="1:6" hidden="1" x14ac:dyDescent="0.45">
      <c r="A15" s="6" t="s">
        <v>175</v>
      </c>
      <c r="B15" s="6" t="s">
        <v>176</v>
      </c>
      <c r="C15" s="6">
        <v>16</v>
      </c>
      <c r="D15" s="9">
        <v>58000</v>
      </c>
      <c r="E15" s="6" t="s">
        <v>145</v>
      </c>
      <c r="F15" s="6" t="s">
        <v>163</v>
      </c>
    </row>
  </sheetData>
  <autoFilter ref="A3:F15" xr:uid="{D0D2AD3F-128E-46B5-AEB9-16EA3EF0EC74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opLeftCell="A11" workbookViewId="0">
      <selection activeCell="E23" sqref="E23"/>
    </sheetView>
  </sheetViews>
  <sheetFormatPr defaultRowHeight="17" x14ac:dyDescent="0.45"/>
  <cols>
    <col min="1" max="1" width="10.4140625" bestFit="1" customWidth="1"/>
    <col min="3" max="3" width="9.08203125" bestFit="1" customWidth="1"/>
    <col min="4" max="5" width="8.6640625" customWidth="1"/>
    <col min="7" max="9" width="10.58203125" customWidth="1"/>
    <col min="10" max="10" width="13.75" bestFit="1" customWidth="1"/>
  </cols>
  <sheetData>
    <row r="1" spans="1:10" x14ac:dyDescent="0.45">
      <c r="A1" s="3" t="s">
        <v>1</v>
      </c>
      <c r="B1" s="5" t="s">
        <v>2</v>
      </c>
      <c r="G1" s="3" t="s">
        <v>208</v>
      </c>
      <c r="H1" s="5" t="s">
        <v>202</v>
      </c>
    </row>
    <row r="2" spans="1:10" x14ac:dyDescent="0.45">
      <c r="A2" s="6" t="s">
        <v>3</v>
      </c>
      <c r="B2" s="6" t="s">
        <v>4</v>
      </c>
      <c r="C2" s="6" t="s">
        <v>5</v>
      </c>
      <c r="D2" s="6" t="s">
        <v>6</v>
      </c>
      <c r="E2" s="7" t="s">
        <v>7</v>
      </c>
      <c r="G2" s="6" t="s">
        <v>203</v>
      </c>
      <c r="H2" s="6" t="s">
        <v>9</v>
      </c>
      <c r="I2" s="6" t="s">
        <v>204</v>
      </c>
      <c r="J2" s="7" t="s">
        <v>205</v>
      </c>
    </row>
    <row r="3" spans="1:10" x14ac:dyDescent="0.45">
      <c r="A3" s="6" t="s">
        <v>11</v>
      </c>
      <c r="B3" s="6">
        <v>33</v>
      </c>
      <c r="C3" s="6">
        <v>27</v>
      </c>
      <c r="D3" s="6">
        <v>60</v>
      </c>
      <c r="E3" s="6" t="str">
        <f>IF(_xlfn.RANK.EQ(D3,$D$3:$D$12,0)&lt;=4,CHOOSE(_xlfn.RANK.EQ(D3,$D$3:$D$12,0),"대상","금상","은상","동상"),"")</f>
        <v/>
      </c>
      <c r="G3" s="6">
        <v>50135</v>
      </c>
      <c r="H3" s="6" t="s">
        <v>206</v>
      </c>
      <c r="I3" s="12">
        <v>0.12311342592592593</v>
      </c>
      <c r="J3" s="6" t="str">
        <f>HOUR(SMALL(I3:I12,1))&amp;"시간"&amp;MINUTE(SMALL(I3:I12,1))&amp;"분"&amp;SECOND(SMALL(I3:I12,1))&amp;"초"</f>
        <v>2시간32분59초</v>
      </c>
    </row>
    <row r="4" spans="1:10" x14ac:dyDescent="0.45">
      <c r="A4" s="6" t="s">
        <v>13</v>
      </c>
      <c r="B4" s="6">
        <v>38</v>
      </c>
      <c r="C4" s="6">
        <v>41</v>
      </c>
      <c r="D4" s="6">
        <v>79</v>
      </c>
      <c r="E4" s="6" t="str">
        <f t="shared" ref="E4:E12" si="0">IF(_xlfn.RANK.EQ(D4,$D$3:$D$12,0)&lt;=4,CHOOSE(_xlfn.RANK.EQ(D4,$D$3:$D$12,0),"대상","금상","은상","동상"),"")</f>
        <v/>
      </c>
      <c r="G4" s="6">
        <v>50142</v>
      </c>
      <c r="H4" s="6" t="s">
        <v>207</v>
      </c>
      <c r="I4" s="12">
        <v>0.11045138888888889</v>
      </c>
      <c r="J4" s="6" t="str">
        <f t="shared" ref="J4:J12" si="1">HOUR(SMALL(I4:I13,1))&amp;"시간"&amp;MINUTE(SMALL(I4:I13,1))&amp;"분"&amp;SECOND(SMALL(I4:I13,1))&amp;"초"</f>
        <v>2시간32분59초</v>
      </c>
    </row>
    <row r="5" spans="1:10" x14ac:dyDescent="0.45">
      <c r="A5" s="6" t="s">
        <v>15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206</v>
      </c>
      <c r="I5" s="12">
        <v>0.14283564814814814</v>
      </c>
      <c r="J5" s="6" t="str">
        <f t="shared" si="1"/>
        <v>2시간32분59초</v>
      </c>
    </row>
    <row r="6" spans="1:10" x14ac:dyDescent="0.45">
      <c r="A6" s="6" t="s">
        <v>16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207</v>
      </c>
      <c r="I6" s="12">
        <v>0.12170138888888889</v>
      </c>
      <c r="J6" s="6" t="str">
        <f t="shared" si="1"/>
        <v>2시간32분59초</v>
      </c>
    </row>
    <row r="7" spans="1:10" x14ac:dyDescent="0.45">
      <c r="A7" s="6" t="s">
        <v>17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207</v>
      </c>
      <c r="I7" s="12">
        <v>0.10623842592592592</v>
      </c>
      <c r="J7" s="6" t="str">
        <f t="shared" si="1"/>
        <v>2시간32분59초</v>
      </c>
    </row>
    <row r="8" spans="1:10" x14ac:dyDescent="0.45">
      <c r="A8" s="6" t="s">
        <v>18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207</v>
      </c>
      <c r="I8" s="12">
        <v>0.11791666666666667</v>
      </c>
      <c r="J8" s="6" t="str">
        <f t="shared" si="1"/>
        <v>2시간39분37초</v>
      </c>
    </row>
    <row r="9" spans="1:10" x14ac:dyDescent="0.45">
      <c r="A9" s="6" t="s">
        <v>19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206</v>
      </c>
      <c r="I9" s="12">
        <v>0.11084490740740742</v>
      </c>
      <c r="J9" s="6" t="str">
        <f t="shared" si="1"/>
        <v>2시간39분37초</v>
      </c>
    </row>
    <row r="10" spans="1:10" x14ac:dyDescent="0.45">
      <c r="A10" s="6" t="s">
        <v>20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207</v>
      </c>
      <c r="I10" s="12">
        <v>0.12790509259259258</v>
      </c>
      <c r="J10" s="6" t="str">
        <f t="shared" si="1"/>
        <v>3시간4분11초</v>
      </c>
    </row>
    <row r="11" spans="1:10" x14ac:dyDescent="0.45">
      <c r="A11" s="6" t="s">
        <v>21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206</v>
      </c>
      <c r="I11" s="12">
        <v>0.15519675925925927</v>
      </c>
      <c r="J11" s="6" t="str">
        <f t="shared" si="1"/>
        <v>3시간11분58초</v>
      </c>
    </row>
    <row r="12" spans="1:10" x14ac:dyDescent="0.45">
      <c r="A12" s="6" t="s">
        <v>22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206</v>
      </c>
      <c r="I12" s="12">
        <v>0.1333101851851852</v>
      </c>
      <c r="J12" s="6" t="str">
        <f t="shared" si="1"/>
        <v>3시간11분58초</v>
      </c>
    </row>
    <row r="14" spans="1:10" x14ac:dyDescent="0.45">
      <c r="A14" s="4" t="s">
        <v>23</v>
      </c>
      <c r="B14" s="5" t="s">
        <v>24</v>
      </c>
      <c r="G14" s="4" t="s">
        <v>25</v>
      </c>
      <c r="H14" s="5" t="s">
        <v>26</v>
      </c>
      <c r="J14" s="8" t="s">
        <v>27</v>
      </c>
    </row>
    <row r="15" spans="1:10" x14ac:dyDescent="0.45">
      <c r="A15" s="6" t="s">
        <v>209</v>
      </c>
      <c r="B15" s="6" t="s">
        <v>210</v>
      </c>
      <c r="C15" s="6" t="s">
        <v>28</v>
      </c>
      <c r="D15" s="6" t="s">
        <v>29</v>
      </c>
      <c r="E15" s="6" t="s">
        <v>211</v>
      </c>
      <c r="G15" s="6" t="s">
        <v>30</v>
      </c>
      <c r="H15" s="6" t="s">
        <v>31</v>
      </c>
      <c r="I15" s="6" t="s">
        <v>32</v>
      </c>
      <c r="J15" s="6" t="s">
        <v>33</v>
      </c>
    </row>
    <row r="16" spans="1:10" x14ac:dyDescent="0.45">
      <c r="A16" s="6" t="s">
        <v>41</v>
      </c>
      <c r="B16" s="6" t="s">
        <v>212</v>
      </c>
      <c r="C16" s="6">
        <v>138</v>
      </c>
      <c r="D16" s="6">
        <v>262</v>
      </c>
      <c r="E16" s="13">
        <f>C16/SUM(C16:D16)</f>
        <v>0.34499999999999997</v>
      </c>
      <c r="G16" s="6" t="s">
        <v>35</v>
      </c>
      <c r="H16" s="6" t="s">
        <v>36</v>
      </c>
      <c r="I16" s="6" t="s">
        <v>37</v>
      </c>
      <c r="J16" s="6">
        <v>406</v>
      </c>
    </row>
    <row r="17" spans="1:10" x14ac:dyDescent="0.45">
      <c r="A17" s="6" t="s">
        <v>34</v>
      </c>
      <c r="B17" s="6" t="s">
        <v>213</v>
      </c>
      <c r="C17" s="6">
        <v>246</v>
      </c>
      <c r="D17" s="6">
        <v>154</v>
      </c>
      <c r="E17" s="13">
        <f t="shared" ref="E17:E22" si="2">C17/SUM(C17:D17)</f>
        <v>0.61499999999999999</v>
      </c>
      <c r="G17" s="6" t="s">
        <v>39</v>
      </c>
      <c r="H17" s="6" t="s">
        <v>40</v>
      </c>
      <c r="I17" s="6" t="s">
        <v>37</v>
      </c>
      <c r="J17" s="6">
        <v>596</v>
      </c>
    </row>
    <row r="18" spans="1:10" x14ac:dyDescent="0.45">
      <c r="A18" s="6" t="s">
        <v>38</v>
      </c>
      <c r="B18" s="6" t="s">
        <v>212</v>
      </c>
      <c r="C18" s="6">
        <v>351</v>
      </c>
      <c r="D18" s="6">
        <v>49</v>
      </c>
      <c r="E18" s="13">
        <f t="shared" si="2"/>
        <v>0.87749999999999995</v>
      </c>
      <c r="G18" s="6" t="s">
        <v>42</v>
      </c>
      <c r="H18" s="6" t="s">
        <v>36</v>
      </c>
      <c r="I18" s="6" t="s">
        <v>37</v>
      </c>
      <c r="J18" s="6">
        <v>364</v>
      </c>
    </row>
    <row r="19" spans="1:10" x14ac:dyDescent="0.45">
      <c r="A19" s="6" t="s">
        <v>43</v>
      </c>
      <c r="B19" s="6" t="s">
        <v>213</v>
      </c>
      <c r="C19" s="6">
        <v>152</v>
      </c>
      <c r="D19" s="6">
        <v>143</v>
      </c>
      <c r="E19" s="13">
        <f t="shared" si="2"/>
        <v>0.51525423728813557</v>
      </c>
      <c r="G19" s="6" t="s">
        <v>44</v>
      </c>
      <c r="H19" s="6" t="s">
        <v>40</v>
      </c>
      <c r="I19" s="6" t="s">
        <v>37</v>
      </c>
      <c r="J19" s="6">
        <v>685</v>
      </c>
    </row>
    <row r="20" spans="1:10" x14ac:dyDescent="0.45">
      <c r="A20" s="6" t="s">
        <v>45</v>
      </c>
      <c r="B20" s="6" t="s">
        <v>212</v>
      </c>
      <c r="C20" s="6">
        <v>227</v>
      </c>
      <c r="D20" s="6">
        <v>273</v>
      </c>
      <c r="E20" s="13">
        <f t="shared" si="2"/>
        <v>0.45400000000000001</v>
      </c>
      <c r="G20" s="6" t="s">
        <v>46</v>
      </c>
      <c r="H20" s="6" t="s">
        <v>40</v>
      </c>
      <c r="I20" s="6" t="s">
        <v>47</v>
      </c>
      <c r="J20" s="6">
        <v>431</v>
      </c>
    </row>
    <row r="21" spans="1:10" x14ac:dyDescent="0.45">
      <c r="A21" s="6" t="s">
        <v>48</v>
      </c>
      <c r="B21" s="6" t="s">
        <v>212</v>
      </c>
      <c r="C21" s="6">
        <v>278</v>
      </c>
      <c r="D21" s="6">
        <v>122</v>
      </c>
      <c r="E21" s="13">
        <f t="shared" si="2"/>
        <v>0.69499999999999995</v>
      </c>
      <c r="G21" s="6" t="s">
        <v>49</v>
      </c>
      <c r="H21" s="6" t="s">
        <v>36</v>
      </c>
      <c r="I21" s="6" t="s">
        <v>47</v>
      </c>
      <c r="J21" s="6">
        <v>695</v>
      </c>
    </row>
    <row r="22" spans="1:10" x14ac:dyDescent="0.45">
      <c r="A22" s="6" t="s">
        <v>50</v>
      </c>
      <c r="B22" s="6" t="s">
        <v>213</v>
      </c>
      <c r="C22" s="6">
        <v>337</v>
      </c>
      <c r="D22" s="6">
        <v>63</v>
      </c>
      <c r="E22" s="13">
        <f t="shared" si="2"/>
        <v>0.84250000000000003</v>
      </c>
      <c r="G22" s="6" t="s">
        <v>51</v>
      </c>
      <c r="H22" s="6" t="s">
        <v>36</v>
      </c>
      <c r="I22" s="6" t="s">
        <v>47</v>
      </c>
      <c r="J22" s="6">
        <v>496</v>
      </c>
    </row>
    <row r="23" spans="1:10" x14ac:dyDescent="0.45">
      <c r="A23" s="15" t="s">
        <v>231</v>
      </c>
      <c r="B23" s="16"/>
      <c r="C23" s="16"/>
      <c r="D23" s="17"/>
      <c r="E23" s="6" t="str">
        <f>INDEX(A16:A22,MATCH(DMAX(A15:E22,E15,B15:B16),E16:E22,0),1)</f>
        <v>레이나</v>
      </c>
      <c r="G23" s="15" t="s">
        <v>52</v>
      </c>
      <c r="H23" s="16"/>
      <c r="I23" s="17"/>
      <c r="J23" s="6">
        <f>ROUNDUP(AVERAGEIFS(J16:J22,H16:H22,"액션",J16:J22,"&gt;=400"),1)</f>
        <v>532.4</v>
      </c>
    </row>
    <row r="25" spans="1:10" x14ac:dyDescent="0.45">
      <c r="A25" s="4" t="s">
        <v>53</v>
      </c>
      <c r="B25" s="5" t="s">
        <v>214</v>
      </c>
    </row>
    <row r="26" spans="1:10" x14ac:dyDescent="0.45">
      <c r="A26" s="6" t="s">
        <v>229</v>
      </c>
      <c r="B26" s="6" t="s">
        <v>215</v>
      </c>
      <c r="C26" s="6" t="s">
        <v>216</v>
      </c>
      <c r="D26" s="6" t="s">
        <v>0</v>
      </c>
    </row>
    <row r="27" spans="1:10" x14ac:dyDescent="0.45">
      <c r="A27" s="6" t="s">
        <v>217</v>
      </c>
      <c r="B27" s="6" t="s">
        <v>218</v>
      </c>
      <c r="C27" s="6">
        <v>11</v>
      </c>
      <c r="D27" s="6">
        <v>81</v>
      </c>
    </row>
    <row r="28" spans="1:10" x14ac:dyDescent="0.45">
      <c r="A28" s="6" t="s">
        <v>219</v>
      </c>
      <c r="B28" s="6" t="s">
        <v>220</v>
      </c>
      <c r="C28" s="6">
        <v>33</v>
      </c>
      <c r="D28" s="6">
        <v>65</v>
      </c>
    </row>
    <row r="29" spans="1:10" x14ac:dyDescent="0.45">
      <c r="A29" s="6" t="s">
        <v>221</v>
      </c>
      <c r="B29" s="6" t="s">
        <v>222</v>
      </c>
      <c r="C29" s="6">
        <v>22</v>
      </c>
      <c r="D29" s="6">
        <v>54</v>
      </c>
    </row>
    <row r="30" spans="1:10" x14ac:dyDescent="0.45">
      <c r="A30" s="6" t="s">
        <v>223</v>
      </c>
      <c r="B30" s="6" t="s">
        <v>222</v>
      </c>
      <c r="C30" s="6">
        <v>22</v>
      </c>
      <c r="D30" s="6">
        <v>37</v>
      </c>
    </row>
    <row r="31" spans="1:10" x14ac:dyDescent="0.45">
      <c r="A31" s="6" t="s">
        <v>224</v>
      </c>
      <c r="B31" s="6" t="s">
        <v>222</v>
      </c>
      <c r="C31" s="6">
        <v>22</v>
      </c>
      <c r="D31" s="6">
        <v>92</v>
      </c>
    </row>
    <row r="32" spans="1:10" x14ac:dyDescent="0.45">
      <c r="A32" s="6" t="s">
        <v>225</v>
      </c>
      <c r="B32" s="6" t="s">
        <v>218</v>
      </c>
      <c r="C32" s="6">
        <v>11</v>
      </c>
      <c r="D32" s="6">
        <v>37</v>
      </c>
    </row>
    <row r="33" spans="1:6" x14ac:dyDescent="0.45">
      <c r="A33" s="6" t="s">
        <v>226</v>
      </c>
      <c r="B33" s="6" t="s">
        <v>220</v>
      </c>
      <c r="C33" s="6">
        <v>33</v>
      </c>
      <c r="D33" s="6">
        <v>68</v>
      </c>
      <c r="E33" s="18" t="s">
        <v>230</v>
      </c>
      <c r="F33" s="19"/>
    </row>
    <row r="34" spans="1:6" x14ac:dyDescent="0.45">
      <c r="A34" s="6" t="s">
        <v>227</v>
      </c>
      <c r="B34" s="6" t="s">
        <v>222</v>
      </c>
      <c r="C34" s="6">
        <v>22</v>
      </c>
      <c r="D34" s="6">
        <v>54</v>
      </c>
      <c r="E34" s="19"/>
      <c r="F34" s="19"/>
    </row>
    <row r="35" spans="1:6" x14ac:dyDescent="0.45">
      <c r="A35" s="6" t="s">
        <v>228</v>
      </c>
      <c r="B35" s="6" t="s">
        <v>220</v>
      </c>
      <c r="C35" s="6">
        <v>33</v>
      </c>
      <c r="D35" s="6">
        <v>54</v>
      </c>
      <c r="E35" s="20" t="str">
        <f>COUNTIF(C27:C35,_xlfn.MODE.SNGL(C27:C35))&amp;"개"</f>
        <v>4개</v>
      </c>
      <c r="F35" s="20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topLeftCell="A5" workbookViewId="0">
      <selection activeCell="F19" sqref="F19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14" t="s">
        <v>54</v>
      </c>
      <c r="B1" s="14"/>
      <c r="C1" s="14"/>
      <c r="D1" s="14"/>
      <c r="E1" s="14"/>
      <c r="F1" s="14"/>
    </row>
    <row r="3" spans="1:9" x14ac:dyDescent="0.45">
      <c r="A3" s="6" t="s">
        <v>55</v>
      </c>
      <c r="B3" s="6" t="s">
        <v>56</v>
      </c>
      <c r="C3" s="6" t="s">
        <v>57</v>
      </c>
      <c r="D3" s="6" t="s">
        <v>58</v>
      </c>
      <c r="E3" s="6" t="s">
        <v>59</v>
      </c>
      <c r="F3" s="6" t="s">
        <v>60</v>
      </c>
      <c r="H3" s="22" t="s">
        <v>73</v>
      </c>
      <c r="I3" s="22"/>
    </row>
    <row r="4" spans="1:9" x14ac:dyDescent="0.45">
      <c r="A4" s="6" t="s">
        <v>61</v>
      </c>
      <c r="B4" s="6" t="s">
        <v>62</v>
      </c>
      <c r="C4" s="6" t="s">
        <v>63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55</v>
      </c>
      <c r="I4" s="6" t="s">
        <v>74</v>
      </c>
    </row>
    <row r="5" spans="1:9" x14ac:dyDescent="0.45">
      <c r="A5" s="6" t="s">
        <v>61</v>
      </c>
      <c r="B5" s="6" t="s">
        <v>62</v>
      </c>
      <c r="C5" s="6" t="s">
        <v>64</v>
      </c>
      <c r="D5" s="9">
        <v>3000</v>
      </c>
      <c r="E5" s="9">
        <v>54</v>
      </c>
      <c r="F5" s="9">
        <f t="shared" si="0"/>
        <v>2946000</v>
      </c>
      <c r="H5" s="6" t="s">
        <v>61</v>
      </c>
      <c r="I5" s="9">
        <v>1000</v>
      </c>
    </row>
    <row r="6" spans="1:9" x14ac:dyDescent="0.45">
      <c r="A6" s="6" t="s">
        <v>61</v>
      </c>
      <c r="B6" s="6" t="s">
        <v>62</v>
      </c>
      <c r="C6" s="6" t="s">
        <v>65</v>
      </c>
      <c r="D6" s="9">
        <v>1800</v>
      </c>
      <c r="E6" s="9">
        <v>21</v>
      </c>
      <c r="F6" s="9">
        <f t="shared" si="0"/>
        <v>1779000</v>
      </c>
      <c r="H6" s="6" t="s">
        <v>68</v>
      </c>
      <c r="I6" s="9">
        <v>1500</v>
      </c>
    </row>
    <row r="7" spans="1:9" x14ac:dyDescent="0.45">
      <c r="A7" s="6" t="s">
        <v>61</v>
      </c>
      <c r="B7" s="6" t="s">
        <v>62</v>
      </c>
      <c r="C7" s="6" t="s">
        <v>66</v>
      </c>
      <c r="D7" s="9">
        <v>1000</v>
      </c>
      <c r="E7" s="9">
        <v>54</v>
      </c>
      <c r="F7" s="9">
        <f t="shared" si="0"/>
        <v>946000</v>
      </c>
      <c r="H7" s="6" t="s">
        <v>70</v>
      </c>
      <c r="I7" s="9">
        <v>600</v>
      </c>
    </row>
    <row r="8" spans="1:9" x14ac:dyDescent="0.45">
      <c r="A8" s="6" t="s">
        <v>61</v>
      </c>
      <c r="B8" s="6" t="s">
        <v>62</v>
      </c>
      <c r="C8" s="6" t="s">
        <v>67</v>
      </c>
      <c r="D8" s="9">
        <v>800</v>
      </c>
      <c r="E8" s="9">
        <v>38</v>
      </c>
      <c r="F8" s="9">
        <f t="shared" si="0"/>
        <v>762000</v>
      </c>
    </row>
    <row r="9" spans="1:9" x14ac:dyDescent="0.45">
      <c r="A9" s="6" t="s">
        <v>68</v>
      </c>
      <c r="B9" s="6" t="s">
        <v>69</v>
      </c>
      <c r="C9" s="6" t="s">
        <v>63</v>
      </c>
      <c r="D9" s="9">
        <v>650</v>
      </c>
      <c r="E9" s="9">
        <v>62</v>
      </c>
      <c r="F9" s="9">
        <f t="shared" si="0"/>
        <v>882000</v>
      </c>
    </row>
    <row r="10" spans="1:9" x14ac:dyDescent="0.45">
      <c r="A10" s="6" t="s">
        <v>68</v>
      </c>
      <c r="B10" s="6" t="s">
        <v>69</v>
      </c>
      <c r="C10" s="6" t="s">
        <v>64</v>
      </c>
      <c r="D10" s="9">
        <v>1200</v>
      </c>
      <c r="E10" s="9">
        <v>54</v>
      </c>
      <c r="F10" s="9">
        <f t="shared" si="0"/>
        <v>1719000</v>
      </c>
    </row>
    <row r="11" spans="1:9" x14ac:dyDescent="0.45">
      <c r="A11" s="6" t="s">
        <v>68</v>
      </c>
      <c r="B11" s="6" t="s">
        <v>69</v>
      </c>
      <c r="C11" s="6" t="s">
        <v>65</v>
      </c>
      <c r="D11" s="9">
        <v>1000</v>
      </c>
      <c r="E11" s="9">
        <v>51</v>
      </c>
      <c r="F11" s="9">
        <f t="shared" si="0"/>
        <v>1423500</v>
      </c>
    </row>
    <row r="12" spans="1:9" x14ac:dyDescent="0.45">
      <c r="A12" s="6" t="s">
        <v>68</v>
      </c>
      <c r="B12" s="6" t="s">
        <v>69</v>
      </c>
      <c r="C12" s="6" t="s">
        <v>66</v>
      </c>
      <c r="D12" s="9">
        <v>2000</v>
      </c>
      <c r="E12" s="9">
        <v>72</v>
      </c>
      <c r="F12" s="9">
        <f t="shared" si="0"/>
        <v>2892000</v>
      </c>
    </row>
    <row r="13" spans="1:9" x14ac:dyDescent="0.45">
      <c r="A13" s="6" t="s">
        <v>68</v>
      </c>
      <c r="B13" s="6" t="s">
        <v>69</v>
      </c>
      <c r="C13" s="6" t="s">
        <v>67</v>
      </c>
      <c r="D13" s="9">
        <v>2200</v>
      </c>
      <c r="E13" s="9">
        <v>35</v>
      </c>
      <c r="F13" s="9">
        <f t="shared" si="0"/>
        <v>3247500</v>
      </c>
    </row>
    <row r="14" spans="1:9" x14ac:dyDescent="0.45">
      <c r="A14" s="6" t="s">
        <v>70</v>
      </c>
      <c r="B14" s="6" t="s">
        <v>71</v>
      </c>
      <c r="C14" s="6" t="s">
        <v>63</v>
      </c>
      <c r="D14" s="9">
        <v>2000</v>
      </c>
      <c r="E14" s="9">
        <v>62</v>
      </c>
      <c r="F14" s="9">
        <f t="shared" si="0"/>
        <v>1162800</v>
      </c>
    </row>
    <row r="15" spans="1:9" x14ac:dyDescent="0.45">
      <c r="A15" s="6" t="s">
        <v>70</v>
      </c>
      <c r="B15" s="6" t="s">
        <v>71</v>
      </c>
      <c r="C15" s="6" t="s">
        <v>64</v>
      </c>
      <c r="D15" s="9">
        <v>1800</v>
      </c>
      <c r="E15" s="9">
        <v>48</v>
      </c>
      <c r="F15" s="9">
        <f t="shared" si="0"/>
        <v>1051200</v>
      </c>
    </row>
    <row r="16" spans="1:9" x14ac:dyDescent="0.45">
      <c r="A16" s="6" t="s">
        <v>70</v>
      </c>
      <c r="B16" s="6" t="s">
        <v>71</v>
      </c>
      <c r="C16" s="6" t="s">
        <v>65</v>
      </c>
      <c r="D16" s="9">
        <v>1200</v>
      </c>
      <c r="E16" s="9">
        <v>35</v>
      </c>
      <c r="F16" s="9">
        <f t="shared" si="0"/>
        <v>699000</v>
      </c>
    </row>
    <row r="17" spans="1:6" x14ac:dyDescent="0.45">
      <c r="A17" s="6" t="s">
        <v>70</v>
      </c>
      <c r="B17" s="6" t="s">
        <v>71</v>
      </c>
      <c r="C17" s="6" t="s">
        <v>66</v>
      </c>
      <c r="D17" s="9">
        <v>1500</v>
      </c>
      <c r="E17" s="9">
        <v>61</v>
      </c>
      <c r="F17" s="9">
        <f t="shared" si="0"/>
        <v>863400</v>
      </c>
    </row>
    <row r="18" spans="1:6" x14ac:dyDescent="0.45">
      <c r="A18" s="6" t="s">
        <v>70</v>
      </c>
      <c r="B18" s="6" t="s">
        <v>71</v>
      </c>
      <c r="C18" s="6" t="s">
        <v>67</v>
      </c>
      <c r="D18" s="9">
        <v>900</v>
      </c>
      <c r="E18" s="9">
        <v>57</v>
      </c>
      <c r="F18" s="9">
        <f t="shared" si="0"/>
        <v>505800</v>
      </c>
    </row>
    <row r="19" spans="1:6" x14ac:dyDescent="0.45">
      <c r="A19" s="21" t="s">
        <v>72</v>
      </c>
      <c r="B19" s="21"/>
      <c r="C19" s="21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방은영" comment="만든 사람 방은영 날짜 2025-04-18">
      <inputCells r="I5" val="1200" numFmtId="41"/>
      <inputCells r="I6" val="1700" numFmtId="41"/>
      <inputCells r="I7" val="800" numFmtId="41"/>
    </scenario>
    <scenario name="납품단가인하" locked="1" count="3" user="방은영" comment="만든 사람 방은영 날짜 2025-04-18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5563-8A24-4886-8221-8145829A6626}">
  <sheetPr>
    <outlinePr summaryBelow="0"/>
  </sheetPr>
  <dimension ref="B1:F13"/>
  <sheetViews>
    <sheetView showGridLines="0" workbookViewId="0"/>
  </sheetViews>
  <sheetFormatPr defaultRowHeight="17" outlineLevelRow="1" outlineLevelCol="1" x14ac:dyDescent="0.45"/>
  <cols>
    <col min="3" max="3" width="10.41406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28" t="s">
        <v>259</v>
      </c>
      <c r="C2" s="29"/>
      <c r="D2" s="35"/>
      <c r="E2" s="35"/>
      <c r="F2" s="35"/>
    </row>
    <row r="3" spans="2:6" collapsed="1" x14ac:dyDescent="0.45">
      <c r="B3" s="27"/>
      <c r="C3" s="27"/>
      <c r="D3" s="36" t="s">
        <v>261</v>
      </c>
      <c r="E3" s="36" t="s">
        <v>256</v>
      </c>
      <c r="F3" s="36" t="s">
        <v>258</v>
      </c>
    </row>
    <row r="4" spans="2:6" ht="48" hidden="1" outlineLevel="1" x14ac:dyDescent="0.45">
      <c r="B4" s="31"/>
      <c r="C4" s="31"/>
      <c r="D4" s="24"/>
      <c r="E4" s="38" t="s">
        <v>257</v>
      </c>
      <c r="F4" s="38" t="s">
        <v>257</v>
      </c>
    </row>
    <row r="5" spans="2:6" x14ac:dyDescent="0.45">
      <c r="B5" s="32" t="s">
        <v>260</v>
      </c>
      <c r="C5" s="33"/>
      <c r="D5" s="30"/>
      <c r="E5" s="30"/>
      <c r="F5" s="30"/>
    </row>
    <row r="6" spans="2:6" outlineLevel="1" x14ac:dyDescent="0.45">
      <c r="B6" s="31"/>
      <c r="C6" s="31" t="s">
        <v>252</v>
      </c>
      <c r="D6" s="25">
        <v>1000</v>
      </c>
      <c r="E6" s="37">
        <v>1200</v>
      </c>
      <c r="F6" s="37">
        <v>800</v>
      </c>
    </row>
    <row r="7" spans="2:6" outlineLevel="1" x14ac:dyDescent="0.45">
      <c r="B7" s="31"/>
      <c r="C7" s="31" t="s">
        <v>253</v>
      </c>
      <c r="D7" s="25">
        <v>1500</v>
      </c>
      <c r="E7" s="37">
        <v>1700</v>
      </c>
      <c r="F7" s="37">
        <v>1300</v>
      </c>
    </row>
    <row r="8" spans="2:6" outlineLevel="1" x14ac:dyDescent="0.45">
      <c r="B8" s="31"/>
      <c r="C8" s="31" t="s">
        <v>254</v>
      </c>
      <c r="D8" s="25">
        <v>600</v>
      </c>
      <c r="E8" s="37">
        <v>800</v>
      </c>
      <c r="F8" s="37">
        <v>400</v>
      </c>
    </row>
    <row r="9" spans="2:6" x14ac:dyDescent="0.45">
      <c r="B9" s="32" t="s">
        <v>262</v>
      </c>
      <c r="C9" s="33"/>
      <c r="D9" s="30"/>
      <c r="E9" s="30"/>
      <c r="F9" s="30"/>
    </row>
    <row r="10" spans="2:6" ht="17.5" outlineLevel="1" thickBot="1" x14ac:dyDescent="0.5">
      <c r="B10" s="34"/>
      <c r="C10" s="34" t="s">
        <v>255</v>
      </c>
      <c r="D10" s="26">
        <v>22312200</v>
      </c>
      <c r="E10" s="26">
        <v>26668000</v>
      </c>
      <c r="F10" s="26">
        <v>17956400</v>
      </c>
    </row>
    <row r="11" spans="2:6" x14ac:dyDescent="0.45">
      <c r="B11" t="s">
        <v>263</v>
      </c>
    </row>
    <row r="12" spans="2:6" x14ac:dyDescent="0.45">
      <c r="B12" t="s">
        <v>264</v>
      </c>
    </row>
    <row r="13" spans="2:6" x14ac:dyDescent="0.45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H9" sqref="H9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3" t="s">
        <v>75</v>
      </c>
      <c r="B1" s="23"/>
      <c r="C1" s="23"/>
      <c r="D1" s="23"/>
      <c r="E1" s="23"/>
      <c r="G1" s="23" t="s">
        <v>91</v>
      </c>
      <c r="H1" s="23"/>
      <c r="I1" s="23"/>
      <c r="J1" s="23"/>
    </row>
    <row r="2" spans="1:10" x14ac:dyDescent="0.45">
      <c r="A2" s="6" t="s">
        <v>76</v>
      </c>
      <c r="B2" s="6" t="s">
        <v>77</v>
      </c>
      <c r="C2" s="6" t="s">
        <v>78</v>
      </c>
      <c r="D2" s="6" t="s">
        <v>79</v>
      </c>
      <c r="E2" s="6" t="s">
        <v>80</v>
      </c>
      <c r="G2" s="6" t="s">
        <v>76</v>
      </c>
      <c r="H2" s="6" t="s">
        <v>78</v>
      </c>
      <c r="I2" s="6" t="s">
        <v>79</v>
      </c>
      <c r="J2" s="6" t="s">
        <v>80</v>
      </c>
    </row>
    <row r="3" spans="1:10" x14ac:dyDescent="0.45">
      <c r="A3" s="6" t="s">
        <v>81</v>
      </c>
      <c r="B3" s="6" t="s">
        <v>88</v>
      </c>
      <c r="C3" s="9">
        <v>400</v>
      </c>
      <c r="D3" s="9">
        <v>1000</v>
      </c>
      <c r="E3" s="9">
        <f>C3*D3</f>
        <v>400000</v>
      </c>
      <c r="G3" s="6" t="s">
        <v>81</v>
      </c>
      <c r="H3" s="39">
        <v>1250</v>
      </c>
      <c r="I3" s="39">
        <v>3000</v>
      </c>
      <c r="J3" s="39">
        <v>1250000</v>
      </c>
    </row>
    <row r="4" spans="1:10" x14ac:dyDescent="0.45">
      <c r="A4" s="6" t="s">
        <v>82</v>
      </c>
      <c r="B4" s="6" t="s">
        <v>88</v>
      </c>
      <c r="C4" s="9">
        <v>300</v>
      </c>
      <c r="D4" s="9">
        <v>600</v>
      </c>
      <c r="E4" s="9">
        <f>C4*D4</f>
        <v>180000</v>
      </c>
      <c r="G4" s="6" t="s">
        <v>82</v>
      </c>
      <c r="H4" s="39">
        <v>990</v>
      </c>
      <c r="I4" s="39">
        <v>1800</v>
      </c>
      <c r="J4" s="39">
        <v>594000</v>
      </c>
    </row>
    <row r="5" spans="1:10" x14ac:dyDescent="0.45">
      <c r="A5" s="6" t="s">
        <v>83</v>
      </c>
      <c r="B5" s="6" t="s">
        <v>88</v>
      </c>
      <c r="C5" s="9">
        <v>450</v>
      </c>
      <c r="D5" s="9">
        <v>1100</v>
      </c>
      <c r="E5" s="9">
        <f>C5*D5</f>
        <v>495000</v>
      </c>
      <c r="G5" s="6" t="s">
        <v>83</v>
      </c>
      <c r="H5" s="39">
        <v>1350</v>
      </c>
      <c r="I5" s="39">
        <v>3300</v>
      </c>
      <c r="J5" s="39">
        <v>1485000</v>
      </c>
    </row>
    <row r="6" spans="1:10" x14ac:dyDescent="0.45">
      <c r="A6" s="6" t="s">
        <v>84</v>
      </c>
      <c r="B6" s="6" t="s">
        <v>88</v>
      </c>
      <c r="C6" s="9">
        <v>350</v>
      </c>
      <c r="D6" s="9">
        <v>800</v>
      </c>
      <c r="E6" s="9">
        <f>C6*D6</f>
        <v>280000</v>
      </c>
      <c r="G6" s="6" t="s">
        <v>84</v>
      </c>
      <c r="H6" s="39">
        <v>920</v>
      </c>
      <c r="I6" s="39">
        <v>2400</v>
      </c>
      <c r="J6" s="39">
        <v>736000</v>
      </c>
    </row>
    <row r="7" spans="1:10" x14ac:dyDescent="0.45">
      <c r="A7" s="6" t="s">
        <v>85</v>
      </c>
      <c r="B7" s="6" t="s">
        <v>88</v>
      </c>
      <c r="C7" s="9">
        <v>500</v>
      </c>
      <c r="D7" s="9">
        <v>750</v>
      </c>
      <c r="E7" s="9">
        <f>C7*D7</f>
        <v>375000</v>
      </c>
      <c r="G7" s="6" t="s">
        <v>85</v>
      </c>
      <c r="H7" s="39">
        <v>1250</v>
      </c>
      <c r="I7" s="39">
        <v>2250</v>
      </c>
      <c r="J7" s="39">
        <v>937500</v>
      </c>
    </row>
    <row r="9" spans="1:10" x14ac:dyDescent="0.45">
      <c r="A9" s="23" t="s">
        <v>86</v>
      </c>
      <c r="B9" s="23"/>
      <c r="C9" s="23"/>
      <c r="D9" s="23"/>
      <c r="E9" s="23"/>
    </row>
    <row r="10" spans="1:10" x14ac:dyDescent="0.45">
      <c r="A10" s="6" t="s">
        <v>76</v>
      </c>
      <c r="B10" s="6" t="s">
        <v>77</v>
      </c>
      <c r="C10" s="6" t="s">
        <v>78</v>
      </c>
      <c r="D10" s="6" t="s">
        <v>79</v>
      </c>
      <c r="E10" s="6" t="s">
        <v>80</v>
      </c>
    </row>
    <row r="11" spans="1:10" x14ac:dyDescent="0.45">
      <c r="A11" s="6" t="s">
        <v>81</v>
      </c>
      <c r="B11" s="6" t="s">
        <v>89</v>
      </c>
      <c r="C11" s="9">
        <v>450</v>
      </c>
      <c r="D11" s="9">
        <v>1000</v>
      </c>
      <c r="E11" s="9">
        <f>C11*D11</f>
        <v>450000</v>
      </c>
    </row>
    <row r="12" spans="1:10" x14ac:dyDescent="0.45">
      <c r="A12" s="6" t="s">
        <v>82</v>
      </c>
      <c r="B12" s="6" t="s">
        <v>89</v>
      </c>
      <c r="C12" s="9">
        <v>320</v>
      </c>
      <c r="D12" s="9">
        <v>600</v>
      </c>
      <c r="E12" s="9">
        <f>C12*D12</f>
        <v>192000</v>
      </c>
    </row>
    <row r="13" spans="1:10" x14ac:dyDescent="0.45">
      <c r="A13" s="6" t="s">
        <v>83</v>
      </c>
      <c r="B13" s="6" t="s">
        <v>89</v>
      </c>
      <c r="C13" s="9">
        <v>400</v>
      </c>
      <c r="D13" s="9">
        <v>1100</v>
      </c>
      <c r="E13" s="9">
        <f>C13*D13</f>
        <v>440000</v>
      </c>
    </row>
    <row r="14" spans="1:10" x14ac:dyDescent="0.45">
      <c r="A14" s="6" t="s">
        <v>84</v>
      </c>
      <c r="B14" s="6" t="s">
        <v>89</v>
      </c>
      <c r="C14" s="9">
        <v>320</v>
      </c>
      <c r="D14" s="9">
        <v>800</v>
      </c>
      <c r="E14" s="9">
        <f>C14*D14</f>
        <v>256000</v>
      </c>
    </row>
    <row r="15" spans="1:10" x14ac:dyDescent="0.45">
      <c r="A15" s="6" t="s">
        <v>85</v>
      </c>
      <c r="B15" s="6" t="s">
        <v>89</v>
      </c>
      <c r="C15" s="9">
        <v>450</v>
      </c>
      <c r="D15" s="9">
        <v>750</v>
      </c>
      <c r="E15" s="9">
        <f>C15*D15</f>
        <v>337500</v>
      </c>
    </row>
    <row r="17" spans="1:5" x14ac:dyDescent="0.45">
      <c r="A17" s="23" t="s">
        <v>87</v>
      </c>
      <c r="B17" s="23"/>
      <c r="C17" s="23"/>
      <c r="D17" s="23"/>
      <c r="E17" s="23"/>
    </row>
    <row r="18" spans="1:5" x14ac:dyDescent="0.45">
      <c r="A18" s="6" t="s">
        <v>76</v>
      </c>
      <c r="B18" s="6" t="s">
        <v>77</v>
      </c>
      <c r="C18" s="6" t="s">
        <v>78</v>
      </c>
      <c r="D18" s="6" t="s">
        <v>79</v>
      </c>
      <c r="E18" s="6" t="s">
        <v>80</v>
      </c>
    </row>
    <row r="19" spans="1:5" x14ac:dyDescent="0.45">
      <c r="A19" s="6" t="s">
        <v>81</v>
      </c>
      <c r="B19" s="6" t="s">
        <v>90</v>
      </c>
      <c r="C19" s="9">
        <v>400</v>
      </c>
      <c r="D19" s="9">
        <v>1000</v>
      </c>
      <c r="E19" s="9">
        <f>C19*D19</f>
        <v>400000</v>
      </c>
    </row>
    <row r="20" spans="1:5" x14ac:dyDescent="0.45">
      <c r="A20" s="6" t="s">
        <v>82</v>
      </c>
      <c r="B20" s="6" t="s">
        <v>90</v>
      </c>
      <c r="C20" s="9">
        <v>370</v>
      </c>
      <c r="D20" s="9">
        <v>600</v>
      </c>
      <c r="E20" s="9">
        <f>C20*D20</f>
        <v>222000</v>
      </c>
    </row>
    <row r="21" spans="1:5" x14ac:dyDescent="0.45">
      <c r="A21" s="6" t="s">
        <v>83</v>
      </c>
      <c r="B21" s="6" t="s">
        <v>90</v>
      </c>
      <c r="C21" s="9">
        <v>500</v>
      </c>
      <c r="D21" s="9">
        <v>1100</v>
      </c>
      <c r="E21" s="9">
        <f>C21*D21</f>
        <v>550000</v>
      </c>
    </row>
    <row r="22" spans="1:5" x14ac:dyDescent="0.45">
      <c r="A22" s="6" t="s">
        <v>84</v>
      </c>
      <c r="B22" s="6" t="s">
        <v>90</v>
      </c>
      <c r="C22" s="9">
        <v>250</v>
      </c>
      <c r="D22" s="9">
        <v>800</v>
      </c>
      <c r="E22" s="9">
        <f>C22*D22</f>
        <v>200000</v>
      </c>
    </row>
    <row r="23" spans="1:5" x14ac:dyDescent="0.45">
      <c r="A23" s="6" t="s">
        <v>85</v>
      </c>
      <c r="B23" s="6" t="s">
        <v>90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B4" sqref="B4"/>
    </sheetView>
  </sheetViews>
  <sheetFormatPr defaultRowHeight="17" x14ac:dyDescent="0.45"/>
  <cols>
    <col min="2" max="4" width="11.6640625" bestFit="1" customWidth="1"/>
  </cols>
  <sheetData>
    <row r="1" spans="1:4" ht="21" x14ac:dyDescent="0.45">
      <c r="A1" s="14" t="s">
        <v>177</v>
      </c>
      <c r="B1" s="14"/>
      <c r="C1" s="14"/>
      <c r="D1" s="14"/>
    </row>
    <row r="2" spans="1:4" x14ac:dyDescent="0.45">
      <c r="D2" s="8" t="s">
        <v>178</v>
      </c>
    </row>
    <row r="3" spans="1:4" x14ac:dyDescent="0.45">
      <c r="A3" s="1" t="s">
        <v>179</v>
      </c>
      <c r="B3" s="1" t="s">
        <v>180</v>
      </c>
      <c r="C3" s="1" t="s">
        <v>181</v>
      </c>
      <c r="D3" s="1" t="s">
        <v>182</v>
      </c>
    </row>
    <row r="4" spans="1:4" x14ac:dyDescent="0.45">
      <c r="A4" s="6" t="s">
        <v>183</v>
      </c>
      <c r="B4" s="40">
        <v>2004.0160000000001</v>
      </c>
      <c r="C4" s="40">
        <v>1880.616</v>
      </c>
      <c r="D4" s="40">
        <v>2161.9679999999998</v>
      </c>
    </row>
    <row r="5" spans="1:4" x14ac:dyDescent="0.45">
      <c r="A5" s="6" t="s">
        <v>184</v>
      </c>
      <c r="B5" s="40">
        <v>1947.252</v>
      </c>
      <c r="C5" s="40">
        <v>1852.2339999999999</v>
      </c>
      <c r="D5" s="40">
        <v>2026.2280000000001</v>
      </c>
    </row>
    <row r="6" spans="1:4" x14ac:dyDescent="0.45">
      <c r="A6" s="6" t="s">
        <v>185</v>
      </c>
      <c r="B6" s="40">
        <v>1879.3820000000001</v>
      </c>
      <c r="C6" s="40">
        <v>2041.0360000000001</v>
      </c>
      <c r="D6" s="40">
        <v>1996.6120000000001</v>
      </c>
    </row>
    <row r="7" spans="1:4" x14ac:dyDescent="0.45">
      <c r="A7" s="6" t="s">
        <v>186</v>
      </c>
      <c r="B7" s="40">
        <v>1987.9739999999999</v>
      </c>
      <c r="C7" s="40">
        <v>1880.616</v>
      </c>
      <c r="D7" s="40">
        <v>2016.356</v>
      </c>
    </row>
    <row r="8" spans="1:4" x14ac:dyDescent="0.45">
      <c r="A8" s="6" t="s">
        <v>187</v>
      </c>
      <c r="B8" s="40">
        <v>1868.2760000000001</v>
      </c>
      <c r="C8" s="40">
        <v>1938.614</v>
      </c>
      <c r="D8" s="40">
        <v>1885.5519999999999</v>
      </c>
    </row>
    <row r="9" spans="1:4" x14ac:dyDescent="0.45">
      <c r="A9" s="6" t="s">
        <v>188</v>
      </c>
      <c r="B9" s="40">
        <v>1762.152</v>
      </c>
      <c r="C9" s="40">
        <v>1709.09</v>
      </c>
      <c r="D9" s="40">
        <v>1726.366</v>
      </c>
    </row>
    <row r="10" spans="1:4" x14ac:dyDescent="0.45">
      <c r="A10" s="6" t="s">
        <v>189</v>
      </c>
      <c r="B10" s="40">
        <v>1890.4880000000001</v>
      </c>
      <c r="C10" s="40">
        <v>1828.788</v>
      </c>
      <c r="D10" s="40">
        <v>1871.9780000000001</v>
      </c>
    </row>
    <row r="11" spans="1:4" x14ac:dyDescent="0.45">
      <c r="A11" s="6" t="s">
        <v>190</v>
      </c>
      <c r="B11" s="40">
        <f>AVERAGE(B4:B10)</f>
        <v>1905.6485714285714</v>
      </c>
      <c r="C11" s="40">
        <f t="shared" ref="C11:D11" si="0">AVERAGE(C4:C10)</f>
        <v>1875.8562857142858</v>
      </c>
      <c r="D11" s="40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0" workbookViewId="0">
      <selection activeCell="M16" sqref="M16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14" t="s">
        <v>191</v>
      </c>
      <c r="B1" s="14"/>
      <c r="C1" s="14"/>
      <c r="D1" s="14"/>
      <c r="E1" s="14"/>
    </row>
    <row r="3" spans="1:5" x14ac:dyDescent="0.45">
      <c r="A3" s="6" t="s">
        <v>192</v>
      </c>
      <c r="B3" s="6" t="s">
        <v>193</v>
      </c>
      <c r="C3" s="6" t="s">
        <v>194</v>
      </c>
      <c r="D3" s="6" t="s">
        <v>195</v>
      </c>
      <c r="E3" s="6" t="s">
        <v>196</v>
      </c>
    </row>
    <row r="4" spans="1:5" x14ac:dyDescent="0.45">
      <c r="A4" s="6" t="s">
        <v>197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5">
      <c r="A5" s="6" t="s">
        <v>198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5">
      <c r="A6" s="6" t="s">
        <v>199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5">
      <c r="A7" s="6" t="s">
        <v>200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5">
      <c r="A8" s="6" t="s">
        <v>201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은영 방</cp:lastModifiedBy>
  <dcterms:created xsi:type="dcterms:W3CDTF">2023-04-27T08:01:32Z</dcterms:created>
  <dcterms:modified xsi:type="dcterms:W3CDTF">2025-04-18T14:57:41Z</dcterms:modified>
</cp:coreProperties>
</file>