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988" activeTab="1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62913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F5" i="7"/>
  <c r="F6" i="7"/>
  <c r="F7" i="7"/>
  <c r="F8" i="7"/>
  <c r="F9" i="7"/>
  <c r="F10" i="7"/>
  <c r="F4" i="7"/>
  <c r="F5" i="5" l="1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>
  <authors>
    <author>user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  <r>
          <rPr>
            <b/>
            <sz val="9"/>
            <color indexed="81"/>
            <rFont val="Tahoma"/>
            <family val="2"/>
          </rPr>
          <t>"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<sst xmlns="http://schemas.openxmlformats.org/spreadsheetml/2006/main" count="324" uniqueCount="236">
  <si>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</si>
  <si>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</si>
  <si>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</si>
  <si>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</si>
  <si>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</si>
  <si>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</si>
  <si>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</si>
  <si>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</si>
  <si>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</si>
  <si>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</si>
  <si>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</si>
  <si>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</si>
  <si>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</si>
  <si>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</si>
  <si>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</si>
  <si>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</si>
  <si>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</si>
  <si>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</si>
  <si>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</si>
  <si>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</si>
  <si>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</si>
  <si>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</si>
  <si>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</si>
  <si>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</si>
  <si>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</si>
  <si>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</si>
  <si>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</si>
  <si>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</si>
  <si>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</si>
  <si>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</si>
  <si>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</si>
  <si>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</si>
  <si>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</si>
  <si>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</si>
  <si>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</si>
  <si>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</si>
  <si>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</si>
  <si>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</si>
  <si>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</si>
  <si>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</si>
  <si>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</si>
  <si>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</si>
  <si>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</si>
  <si>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</si>
  <si>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</si>
  <si>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</si>
  <si>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</si>
  <si>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</si>
  <si>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</si>
  <si>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</si>
  <si>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</si>
  <si>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</si>
  <si>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</si>
  <si>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</si>
  <si>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</si>
  <si>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</si>
  <si>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</si>
  <si>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</si>
  <si>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</si>
  <si>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</si>
  <si>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</si>
  <si>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</si>
  <si>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</si>
  <si>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</si>
  <si>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</si>
  <si>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</si>
  <si>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</si>
  <si>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</si>
  <si>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</si>
  <si>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</si>
  <si>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</si>
  <si>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</si>
  <si>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</si>
  <si>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</si>
  <si>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</si>
  <si>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</si>
  <si>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</si>
  <si>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</si>
  <si>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</si>
  <si>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</si>
  <si>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</si>
  <si>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</si>
  <si>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</si>
  <si>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</si>
  <si>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</si>
  <si>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</si>
  <si>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</si>
  <si>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</si>
  <si>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</si>
  <si>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</si>
  <si>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</si>
  <si>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</si>
  <si>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</si>
  <si>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</si>
  <si>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</si>
  <si>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</si>
  <si>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</si>
  <si>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</si>
  <si>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</si>
  <si>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</si>
  <si>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</si>
  <si>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</si>
  <si>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</si>
  <si>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</si>
  <si>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</si>
  <si>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</si>
  <si>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</si>
  <si>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</si>
  <si>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</si>
  <si>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</si>
  <si>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</si>
  <si>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</si>
  <si>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</si>
  <si>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</si>
  <si>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</si>
  <si>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</si>
  <si>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</si>
  <si>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</si>
  <si>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</si>
  <si>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</si>
  <si>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</si>
  <si>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</si>
  <si>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</si>
  <si>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</si>
  <si>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</si>
  <si>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</si>
  <si>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</si>
  <si>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</si>
  <si>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</si>
  <si>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</si>
  <si>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</si>
  <si>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</si>
  <si>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</si>
  <si>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</si>
  <si>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</si>
  <si>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</si>
  <si>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</si>
  <si>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</si>
  <si>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</si>
  <si>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</si>
  <si>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</si>
  <si>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</si>
  <si>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</si>
  <si>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</si>
  <si>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</si>
  <si>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</si>
  <si>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</si>
  <si>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</si>
  <si>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</si>
  <si>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</si>
  <si>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</si>
  <si>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</si>
  <si>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</si>
  <si>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</si>
  <si>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</si>
  <si>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</si>
  <si>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</si>
  <si>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</si>
  <si>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</si>
  <si>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</si>
  <si>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</si>
  <si>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</si>
  <si>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</si>
  <si>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</si>
  <si>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</si>
  <si>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</si>
  <si>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</si>
  <si>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</si>
  <si>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</si>
  <si>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</si>
  <si>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</si>
  <si>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</si>
  <si>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</si>
  <si>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</si>
  <si>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</si>
  <si>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</si>
  <si>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</si>
  <si>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</si>
  <si>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</si>
  <si>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</si>
  <si>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</si>
  <si>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</si>
  <si>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</si>
  <si>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</si>
  <si>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</si>
  <si>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</si>
  <si>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</si>
  <si>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</si>
  <si>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</si>
  <si>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</si>
  <si>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여행지</t>
  </si>
  <si>
    <t>출발일</t>
  </si>
  <si>
    <t>기간</t>
  </si>
  <si>
    <t>출발인원</t>
  </si>
  <si>
    <t>비용</t>
  </si>
  <si>
    <t>pg-153</t>
  </si>
  <si>
    <t>사이판</t>
  </si>
  <si>
    <t>4박5일</t>
  </si>
  <si>
    <t>ba-964</t>
  </si>
  <si>
    <t>발리</t>
  </si>
  <si>
    <t>ds-277</t>
  </si>
  <si>
    <t>다낭</t>
  </si>
  <si>
    <t>3박4일</t>
  </si>
  <si>
    <t>ck-695</t>
  </si>
  <si>
    <t>푸켓</t>
  </si>
  <si>
    <t>tr-184</t>
  </si>
  <si>
    <t>나트랑</t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</si>
  <si>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</si>
  <si>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</si>
  <si>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</si>
  <si>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</si>
  <si>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</si>
  <si>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</si>
  <si>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</si>
  <si>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</si>
  <si>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</si>
  <si>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</si>
  <si>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</si>
  <si>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</si>
  <si>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</si>
  <si>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</si>
  <si>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</si>
  <si>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</si>
  <si>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</si>
  <si>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</si>
  <si>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</si>
  <si>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</si>
  <si>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user 날짜 2024-10-28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</si>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</sst>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0" fillId="0" borderId="0" xfId="0" applyBorder="1">
      <alignment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41" fontId="0" fillId="0" borderId="9" xfId="1" applyFont="1" applyBorder="1">
      <alignment vertical="center"/>
    </xf>
    <xf numFmtId="179" fontId="0" fillId="0" borderId="9" xfId="0" applyNumberFormat="1" applyBorder="1">
      <alignment vertical="center"/>
    </xf>
    <xf numFmtId="0" fontId="7" fillId="3" borderId="5" xfId="2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628-4F67-B01C-3A62D58FC3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628-4F67-B01C-3A62D58FC3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 수량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모서리가 둥근 직사각형 1"/>
        <xdr:cNvSpPr/>
      </xdr:nvSpPr>
      <xdr:spPr>
        <a:xfrm>
          <a:off x="1341120" y="247650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  <a:endParaRPr lang="en-US" altLang="ko-K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593.935188078707" createdVersion="6" refreshedVersion="6" minRefreshableVersion="3" recordCount="12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10" sqref="C10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t="s">
        <v>189</v>
      </c>
      <c r="B3" t="s">
        <v>190</v>
      </c>
      <c r="C3" t="s">
        <v>191</v>
      </c>
      <c r="D3" t="s">
        <v>192</v>
      </c>
      <c r="E3" t="s">
        <v>193</v>
      </c>
      <c r="F3" t="s">
        <v>194</v>
      </c>
    </row>
    <row r="4" spans="1:6" x14ac:dyDescent="0.4">
      <c r="A4" t="s">
        <v>195</v>
      </c>
      <c r="B4" t="s">
        <v>196</v>
      </c>
      <c r="C4">
        <v>44995</v>
      </c>
      <c r="D4" t="s">
        <v>197</v>
      </c>
      <c r="E4">
        <v>36</v>
      </c>
      <c r="F4">
        <v>780000</v>
      </c>
    </row>
    <row r="5" spans="1:6" x14ac:dyDescent="0.4">
      <c r="A5" t="s">
        <v>198</v>
      </c>
      <c r="B5" t="s">
        <v>199</v>
      </c>
      <c r="C5">
        <v>44999</v>
      </c>
      <c r="D5" t="s">
        <v>197</v>
      </c>
      <c r="E5">
        <v>42</v>
      </c>
      <c r="F5">
        <v>960000</v>
      </c>
    </row>
    <row r="6" spans="1:6" x14ac:dyDescent="0.4">
      <c r="A6" t="s">
        <v>200</v>
      </c>
      <c r="B6" t="s">
        <v>201</v>
      </c>
      <c r="C6">
        <v>45000</v>
      </c>
      <c r="D6" t="s">
        <v>202</v>
      </c>
      <c r="E6">
        <v>30</v>
      </c>
      <c r="F6">
        <v>550000</v>
      </c>
    </row>
    <row r="7" spans="1:6" x14ac:dyDescent="0.4">
      <c r="A7" t="s">
        <v>203</v>
      </c>
      <c r="B7" t="s">
        <v>204</v>
      </c>
      <c r="C7">
        <v>45002</v>
      </c>
      <c r="D7" t="s">
        <v>202</v>
      </c>
      <c r="E7">
        <v>32</v>
      </c>
      <c r="F7">
        <v>830000</v>
      </c>
    </row>
    <row r="8" spans="1:6" x14ac:dyDescent="0.4">
      <c r="A8" t="s">
        <v>205</v>
      </c>
      <c r="B8" t="s">
        <v>206</v>
      </c>
      <c r="C8">
        <v>45006</v>
      </c>
      <c r="D8" t="s">
        <v>202</v>
      </c>
      <c r="E8">
        <v>40</v>
      </c>
      <c r="F8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10" sqref="H10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10" ht="22.2" x14ac:dyDescent="0.4">
      <c r="A1" s="17" t="s">
        <v>81</v>
      </c>
      <c r="B1" s="17"/>
      <c r="C1" s="17"/>
      <c r="D1" s="17"/>
      <c r="E1" s="17"/>
      <c r="F1" s="17"/>
      <c r="G1" s="17"/>
    </row>
    <row r="3" spans="1:10" ht="18" thickBot="1" x14ac:dyDescent="0.45">
      <c r="A3" s="44" t="s">
        <v>82</v>
      </c>
      <c r="B3" s="44" t="s">
        <v>83</v>
      </c>
      <c r="C3" s="44" t="s">
        <v>84</v>
      </c>
      <c r="D3" s="44" t="s">
        <v>85</v>
      </c>
      <c r="E3" s="44" t="s">
        <v>86</v>
      </c>
      <c r="F3" s="44" t="s">
        <v>87</v>
      </c>
      <c r="G3" s="44" t="s">
        <v>88</v>
      </c>
    </row>
    <row r="4" spans="1:10" ht="18" thickTop="1" x14ac:dyDescent="0.4">
      <c r="A4" s="40" t="s">
        <v>89</v>
      </c>
      <c r="B4" s="40" t="s">
        <v>90</v>
      </c>
      <c r="C4" s="40">
        <v>320</v>
      </c>
      <c r="D4" s="40" t="s">
        <v>91</v>
      </c>
      <c r="E4" s="41">
        <v>45022</v>
      </c>
      <c r="F4" s="42">
        <v>1000</v>
      </c>
      <c r="G4" s="43">
        <v>16200000</v>
      </c>
    </row>
    <row r="5" spans="1:10" x14ac:dyDescent="0.4">
      <c r="A5" s="4" t="s">
        <v>92</v>
      </c>
      <c r="B5" s="4" t="s">
        <v>93</v>
      </c>
      <c r="C5" s="4">
        <v>250</v>
      </c>
      <c r="D5" s="4" t="s">
        <v>94</v>
      </c>
      <c r="E5" s="18">
        <v>45022</v>
      </c>
      <c r="F5" s="11">
        <v>500</v>
      </c>
      <c r="G5" s="19">
        <v>7936000</v>
      </c>
    </row>
    <row r="6" spans="1:10" x14ac:dyDescent="0.4">
      <c r="A6" s="4" t="s">
        <v>95</v>
      </c>
      <c r="B6" s="4" t="s">
        <v>96</v>
      </c>
      <c r="C6" s="4">
        <v>300</v>
      </c>
      <c r="D6" s="4" t="s">
        <v>97</v>
      </c>
      <c r="E6" s="18">
        <v>45023</v>
      </c>
      <c r="F6" s="11">
        <v>900</v>
      </c>
      <c r="G6" s="19">
        <v>13446000</v>
      </c>
      <c r="J6" s="39"/>
    </row>
    <row r="7" spans="1:10" x14ac:dyDescent="0.4">
      <c r="A7" s="4" t="s">
        <v>98</v>
      </c>
      <c r="B7" s="4" t="s">
        <v>99</v>
      </c>
      <c r="C7" s="4">
        <v>360</v>
      </c>
      <c r="D7" s="4" t="s">
        <v>100</v>
      </c>
      <c r="E7" s="18">
        <v>45023</v>
      </c>
      <c r="F7" s="11">
        <v>1200</v>
      </c>
      <c r="G7" s="19">
        <v>21384000</v>
      </c>
    </row>
    <row r="8" spans="1:10" x14ac:dyDescent="0.4">
      <c r="A8" s="4" t="s">
        <v>101</v>
      </c>
      <c r="B8" s="4" t="s">
        <v>102</v>
      </c>
      <c r="C8" s="4">
        <v>295</v>
      </c>
      <c r="D8" s="4" t="s">
        <v>91</v>
      </c>
      <c r="E8" s="18">
        <v>45023</v>
      </c>
      <c r="F8" s="11">
        <v>1000</v>
      </c>
      <c r="G8" s="19">
        <v>13120000</v>
      </c>
    </row>
    <row r="9" spans="1:10" x14ac:dyDescent="0.4">
      <c r="A9" s="4" t="s">
        <v>103</v>
      </c>
      <c r="B9" s="4" t="s">
        <v>104</v>
      </c>
      <c r="C9" s="4">
        <v>440</v>
      </c>
      <c r="D9" s="4" t="s">
        <v>105</v>
      </c>
      <c r="E9" s="18">
        <v>45028</v>
      </c>
      <c r="F9" s="11">
        <v>1000</v>
      </c>
      <c r="G9" s="19">
        <v>22500000</v>
      </c>
    </row>
    <row r="10" spans="1:10" x14ac:dyDescent="0.4">
      <c r="A10" s="4" t="s">
        <v>106</v>
      </c>
      <c r="B10" s="4" t="s">
        <v>107</v>
      </c>
      <c r="C10" s="4">
        <v>350</v>
      </c>
      <c r="D10" s="4" t="s">
        <v>108</v>
      </c>
      <c r="E10" s="18">
        <v>45028</v>
      </c>
      <c r="F10" s="11">
        <v>900</v>
      </c>
      <c r="G10" s="19">
        <v>13050000</v>
      </c>
    </row>
    <row r="11" spans="1:10" x14ac:dyDescent="0.4">
      <c r="A11" s="4" t="s">
        <v>109</v>
      </c>
      <c r="B11" s="4" t="s">
        <v>110</v>
      </c>
      <c r="C11" s="4">
        <v>400</v>
      </c>
      <c r="D11" s="4" t="s">
        <v>100</v>
      </c>
      <c r="E11" s="18">
        <v>45030</v>
      </c>
      <c r="F11" s="11">
        <v>800</v>
      </c>
      <c r="G11" s="19">
        <v>21120000</v>
      </c>
    </row>
    <row r="12" spans="1:10" x14ac:dyDescent="0.4">
      <c r="A12" s="4" t="s">
        <v>111</v>
      </c>
      <c r="B12" s="4" t="s">
        <v>112</v>
      </c>
      <c r="C12" s="4">
        <v>330</v>
      </c>
      <c r="D12" s="4" t="s">
        <v>113</v>
      </c>
      <c r="E12" s="18">
        <v>45034</v>
      </c>
      <c r="F12" s="11">
        <v>1200</v>
      </c>
      <c r="G12" s="19">
        <v>17280000</v>
      </c>
    </row>
    <row r="13" spans="1:10" x14ac:dyDescent="0.4">
      <c r="A13" s="4" t="s">
        <v>114</v>
      </c>
      <c r="B13" s="4" t="s">
        <v>115</v>
      </c>
      <c r="C13" s="4">
        <v>420</v>
      </c>
      <c r="D13" s="4" t="s">
        <v>100</v>
      </c>
      <c r="E13" s="18">
        <v>45034</v>
      </c>
      <c r="F13" s="11">
        <v>600</v>
      </c>
      <c r="G13" s="19">
        <v>15900000</v>
      </c>
    </row>
    <row r="14" spans="1:10" x14ac:dyDescent="0.4">
      <c r="C14" s="39"/>
      <c r="D14" s="39"/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B4" sqref="B4:B16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13" t="s">
        <v>116</v>
      </c>
      <c r="C2" s="13"/>
      <c r="D2" s="13"/>
      <c r="E2" s="13"/>
      <c r="F2" s="13"/>
      <c r="G2" s="13"/>
    </row>
    <row r="4" spans="2:7" x14ac:dyDescent="0.4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4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H24" sqref="H24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5" bestFit="1" customWidth="1"/>
    <col min="5" max="5" width="9.796875" bestFit="1" customWidth="1"/>
    <col min="9" max="9" width="11" bestFit="1" customWidth="1"/>
  </cols>
  <sheetData>
    <row r="1" spans="1:10" x14ac:dyDescent="0.4">
      <c r="A1" s="3" t="s">
        <v>1</v>
      </c>
      <c r="B1" s="1" t="s">
        <v>2</v>
      </c>
      <c r="F1" s="2" t="s">
        <v>3</v>
      </c>
      <c r="G1" s="1" t="s">
        <v>4</v>
      </c>
    </row>
    <row r="2" spans="1:10" x14ac:dyDescent="0.4">
      <c r="A2" s="4" t="s">
        <v>5</v>
      </c>
      <c r="B2" s="4" t="s">
        <v>6</v>
      </c>
      <c r="C2" s="4" t="s">
        <v>7</v>
      </c>
      <c r="D2" s="6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spans="1:10" x14ac:dyDescent="0.4">
      <c r="A3" s="4" t="s">
        <v>14</v>
      </c>
      <c r="B3" s="5">
        <v>45022</v>
      </c>
      <c r="C3" s="4">
        <v>4</v>
      </c>
      <c r="D3" s="4"/>
      <c r="F3" s="4" t="s">
        <v>15</v>
      </c>
      <c r="G3" s="4" t="s">
        <v>16</v>
      </c>
      <c r="H3" s="4">
        <v>86</v>
      </c>
      <c r="I3" s="4">
        <v>84</v>
      </c>
      <c r="J3" s="4">
        <v>90</v>
      </c>
    </row>
    <row r="4" spans="1:10" x14ac:dyDescent="0.4">
      <c r="A4" s="4" t="s">
        <v>17</v>
      </c>
      <c r="B4" s="5">
        <v>45023</v>
      </c>
      <c r="C4" s="4">
        <v>6</v>
      </c>
      <c r="D4" s="4"/>
      <c r="F4" s="4" t="s">
        <v>18</v>
      </c>
      <c r="G4" s="4" t="s">
        <v>19</v>
      </c>
      <c r="H4" s="4">
        <v>88</v>
      </c>
      <c r="I4" s="4">
        <v>85</v>
      </c>
      <c r="J4" s="4">
        <v>88</v>
      </c>
    </row>
    <row r="5" spans="1:10" x14ac:dyDescent="0.4">
      <c r="A5" s="4" t="s">
        <v>20</v>
      </c>
      <c r="B5" s="5">
        <v>45023</v>
      </c>
      <c r="C5" s="4">
        <v>4</v>
      </c>
      <c r="D5" s="4"/>
      <c r="F5" s="4" t="s">
        <v>15</v>
      </c>
      <c r="G5" s="4" t="s">
        <v>21</v>
      </c>
      <c r="H5" s="4">
        <v>93</v>
      </c>
      <c r="I5" s="4">
        <v>91</v>
      </c>
      <c r="J5" s="4">
        <v>94</v>
      </c>
    </row>
    <row r="6" spans="1:10" x14ac:dyDescent="0.4">
      <c r="A6" s="4" t="s">
        <v>22</v>
      </c>
      <c r="B6" s="5">
        <v>45028</v>
      </c>
      <c r="C6" s="4">
        <v>7</v>
      </c>
      <c r="D6" s="4"/>
      <c r="F6" s="4" t="s">
        <v>23</v>
      </c>
      <c r="G6" s="4" t="s">
        <v>24</v>
      </c>
      <c r="H6" s="4">
        <v>92</v>
      </c>
      <c r="I6" s="4">
        <v>91</v>
      </c>
      <c r="J6" s="4">
        <v>90</v>
      </c>
    </row>
    <row r="7" spans="1:10" x14ac:dyDescent="0.4">
      <c r="A7" s="4" t="s">
        <v>25</v>
      </c>
      <c r="B7" s="5">
        <v>45028</v>
      </c>
      <c r="C7" s="4">
        <v>5</v>
      </c>
      <c r="D7" s="4"/>
      <c r="F7" s="4" t="s">
        <v>18</v>
      </c>
      <c r="G7" s="4" t="s">
        <v>26</v>
      </c>
      <c r="H7" s="4">
        <v>91</v>
      </c>
      <c r="I7" s="4">
        <v>93</v>
      </c>
      <c r="J7" s="4">
        <v>90</v>
      </c>
    </row>
    <row r="8" spans="1:10" x14ac:dyDescent="0.4">
      <c r="A8" s="4" t="s">
        <v>27</v>
      </c>
      <c r="B8" s="5">
        <v>45033</v>
      </c>
      <c r="C8" s="4">
        <v>5</v>
      </c>
      <c r="D8" s="4"/>
      <c r="F8" s="4" t="s">
        <v>15</v>
      </c>
      <c r="G8" s="4" t="s">
        <v>28</v>
      </c>
      <c r="H8" s="4">
        <v>70</v>
      </c>
      <c r="I8" s="4">
        <v>76</v>
      </c>
      <c r="J8" s="4">
        <v>79</v>
      </c>
    </row>
    <row r="9" spans="1:10" x14ac:dyDescent="0.4">
      <c r="A9" s="4" t="s">
        <v>29</v>
      </c>
      <c r="B9" s="5">
        <v>45034</v>
      </c>
      <c r="C9" s="4">
        <v>4</v>
      </c>
      <c r="D9" s="4"/>
      <c r="F9" s="4" t="s">
        <v>23</v>
      </c>
      <c r="G9" s="4" t="s">
        <v>30</v>
      </c>
      <c r="H9" s="4">
        <v>86</v>
      </c>
      <c r="I9" s="4">
        <v>76</v>
      </c>
      <c r="J9" s="4">
        <v>75</v>
      </c>
    </row>
    <row r="10" spans="1:10" x14ac:dyDescent="0.4">
      <c r="A10" s="4" t="s">
        <v>31</v>
      </c>
      <c r="B10" s="5">
        <v>45034</v>
      </c>
      <c r="C10" s="4">
        <v>7</v>
      </c>
      <c r="D10" s="4"/>
      <c r="F10" s="4" t="s">
        <v>18</v>
      </c>
      <c r="G10" s="4" t="s">
        <v>32</v>
      </c>
      <c r="H10" s="4">
        <v>90</v>
      </c>
      <c r="I10" s="4">
        <v>95</v>
      </c>
      <c r="J10" s="4">
        <v>92</v>
      </c>
    </row>
    <row r="11" spans="1:10" x14ac:dyDescent="0.4">
      <c r="A11" s="4" t="s">
        <v>33</v>
      </c>
      <c r="B11" s="5">
        <v>45035</v>
      </c>
      <c r="C11" s="4">
        <v>3</v>
      </c>
      <c r="D11" s="4"/>
      <c r="F11" s="14" t="s">
        <v>34</v>
      </c>
      <c r="G11" s="15"/>
      <c r="H11" s="15"/>
      <c r="I11" s="16"/>
      <c r="J11" s="4">
        <f>DAVERAGE(F2:J10,H2,F2:F3)-AVERAGE(H3:H10)</f>
        <v>-4</v>
      </c>
    </row>
    <row r="13" spans="1:10" x14ac:dyDescent="0.4">
      <c r="A13" s="2" t="s">
        <v>35</v>
      </c>
      <c r="B13" s="1" t="s">
        <v>36</v>
      </c>
      <c r="G13" s="3" t="s">
        <v>37</v>
      </c>
      <c r="H13" s="1" t="s">
        <v>38</v>
      </c>
    </row>
    <row r="14" spans="1:10" x14ac:dyDescent="0.4">
      <c r="A14" s="4" t="s">
        <v>39</v>
      </c>
      <c r="B14" s="4" t="s">
        <v>40</v>
      </c>
      <c r="C14" s="4" t="s">
        <v>41</v>
      </c>
      <c r="D14" s="4" t="s">
        <v>42</v>
      </c>
      <c r="E14" s="4" t="s">
        <v>43</v>
      </c>
      <c r="G14" s="4" t="s">
        <v>44</v>
      </c>
      <c r="H14" s="4" t="s">
        <v>45</v>
      </c>
      <c r="I14" s="4" t="s">
        <v>46</v>
      </c>
      <c r="J14" s="6" t="s">
        <v>47</v>
      </c>
    </row>
    <row r="15" spans="1:10" x14ac:dyDescent="0.4">
      <c r="A15" s="4" t="s">
        <v>48</v>
      </c>
      <c r="B15" s="9">
        <v>900000</v>
      </c>
      <c r="C15" s="9">
        <v>1150000</v>
      </c>
      <c r="D15" s="9">
        <v>19</v>
      </c>
      <c r="E15" s="9">
        <v>250000</v>
      </c>
      <c r="G15" s="4" t="s">
        <v>49</v>
      </c>
      <c r="H15" s="4" t="s">
        <v>50</v>
      </c>
      <c r="I15" s="8">
        <v>3524000</v>
      </c>
      <c r="J15" s="4" t="str">
        <f>IF(I15&gt;=LARGE($I$15:$I$23,3),"◆",IF(I15&lt;=SMALL($I$15:$I$23,3),"◇",""))</f>
        <v>◆</v>
      </c>
    </row>
    <row r="16" spans="1:10" x14ac:dyDescent="0.4">
      <c r="A16" s="4" t="s">
        <v>51</v>
      </c>
      <c r="B16" s="9">
        <v>1500000</v>
      </c>
      <c r="C16" s="9">
        <v>1370000</v>
      </c>
      <c r="D16" s="9">
        <v>61</v>
      </c>
      <c r="E16" s="9">
        <v>-130000</v>
      </c>
      <c r="G16" s="4" t="s">
        <v>52</v>
      </c>
      <c r="H16" s="4" t="s">
        <v>50</v>
      </c>
      <c r="I16" s="8">
        <v>883000</v>
      </c>
      <c r="J16" s="4" t="str">
        <f t="shared" ref="J16:J23" si="0">IF(I16&gt;=LARGE($I$15:$I$23,3),"◆",IF(I16&lt;=SMALL($I$15:$I$23,3),"◇",""))</f>
        <v>◇</v>
      </c>
    </row>
    <row r="17" spans="1:10" x14ac:dyDescent="0.4">
      <c r="A17" s="4" t="s">
        <v>53</v>
      </c>
      <c r="B17" s="9">
        <v>800000</v>
      </c>
      <c r="C17" s="9">
        <v>860000</v>
      </c>
      <c r="D17" s="9">
        <v>32</v>
      </c>
      <c r="E17" s="9">
        <v>60000</v>
      </c>
      <c r="G17" s="4" t="s">
        <v>54</v>
      </c>
      <c r="H17" s="4" t="s">
        <v>55</v>
      </c>
      <c r="I17" s="8">
        <v>1380000</v>
      </c>
      <c r="J17" s="4" t="str">
        <f t="shared" si="0"/>
        <v>◇</v>
      </c>
    </row>
    <row r="18" spans="1:10" x14ac:dyDescent="0.4">
      <c r="A18" s="4" t="s">
        <v>56</v>
      </c>
      <c r="B18" s="9">
        <v>1200000</v>
      </c>
      <c r="C18" s="9">
        <v>1520000</v>
      </c>
      <c r="D18" s="9">
        <v>9</v>
      </c>
      <c r="E18" s="9">
        <v>320000</v>
      </c>
      <c r="G18" s="4" t="s">
        <v>57</v>
      </c>
      <c r="H18" s="4" t="s">
        <v>50</v>
      </c>
      <c r="I18" s="8">
        <v>4921000</v>
      </c>
      <c r="J18" s="4" t="str">
        <f t="shared" si="0"/>
        <v>◆</v>
      </c>
    </row>
    <row r="19" spans="1:10" x14ac:dyDescent="0.4">
      <c r="A19" s="4" t="s">
        <v>58</v>
      </c>
      <c r="B19" s="9">
        <v>500000</v>
      </c>
      <c r="C19" s="9">
        <v>402000</v>
      </c>
      <c r="D19" s="9">
        <v>56</v>
      </c>
      <c r="E19" s="9">
        <v>-98000</v>
      </c>
      <c r="G19" s="4" t="s">
        <v>59</v>
      </c>
      <c r="H19" s="4" t="s">
        <v>55</v>
      </c>
      <c r="I19" s="8">
        <v>1665000</v>
      </c>
      <c r="J19" s="4" t="str">
        <f t="shared" si="0"/>
        <v/>
      </c>
    </row>
    <row r="20" spans="1:10" x14ac:dyDescent="0.4">
      <c r="A20" s="4" t="s">
        <v>60</v>
      </c>
      <c r="B20" s="9">
        <v>1300000</v>
      </c>
      <c r="C20" s="9">
        <v>1560000</v>
      </c>
      <c r="D20" s="9">
        <v>11</v>
      </c>
      <c r="E20" s="9">
        <v>260000</v>
      </c>
      <c r="G20" s="4" t="s">
        <v>61</v>
      </c>
      <c r="H20" s="4" t="s">
        <v>50</v>
      </c>
      <c r="I20" s="8">
        <v>967000</v>
      </c>
      <c r="J20" s="4" t="str">
        <f t="shared" si="0"/>
        <v>◇</v>
      </c>
    </row>
    <row r="21" spans="1:10" x14ac:dyDescent="0.4">
      <c r="A21" s="4" t="s">
        <v>62</v>
      </c>
      <c r="B21" s="9">
        <v>1600000</v>
      </c>
      <c r="C21" s="9">
        <v>1930000</v>
      </c>
      <c r="D21" s="9">
        <v>7</v>
      </c>
      <c r="E21" s="9">
        <v>330000</v>
      </c>
      <c r="G21" s="4" t="s">
        <v>63</v>
      </c>
      <c r="H21" s="4" t="s">
        <v>55</v>
      </c>
      <c r="I21" s="8">
        <v>2498000</v>
      </c>
      <c r="J21" s="4" t="str">
        <f t="shared" si="0"/>
        <v/>
      </c>
    </row>
    <row r="22" spans="1:10" x14ac:dyDescent="0.4">
      <c r="A22" s="4" t="s">
        <v>64</v>
      </c>
      <c r="B22" s="9">
        <v>700000</v>
      </c>
      <c r="C22" s="9">
        <v>930000</v>
      </c>
      <c r="D22" s="9">
        <v>13</v>
      </c>
      <c r="E22" s="9">
        <v>230000</v>
      </c>
      <c r="G22" s="4" t="s">
        <v>65</v>
      </c>
      <c r="H22" s="4" t="s">
        <v>50</v>
      </c>
      <c r="I22" s="8">
        <v>5240000</v>
      </c>
      <c r="J22" s="4" t="str">
        <f t="shared" si="0"/>
        <v>◆</v>
      </c>
    </row>
    <row r="23" spans="1:10" x14ac:dyDescent="0.4">
      <c r="A23" s="14" t="s">
        <v>66</v>
      </c>
      <c r="B23" s="15"/>
      <c r="C23" s="15"/>
      <c r="D23" s="16"/>
      <c r="E23" s="9" t="e">
        <f>SUMIFS($E$15:$E$22,A15,"&lt;&gt;바나나")</f>
        <v>#VALUE!</v>
      </c>
      <c r="G23" s="4" t="s">
        <v>67</v>
      </c>
      <c r="H23" s="4" t="s">
        <v>55</v>
      </c>
      <c r="I23" s="8">
        <v>2012000</v>
      </c>
      <c r="J23" s="4" t="str">
        <f t="shared" si="0"/>
        <v/>
      </c>
    </row>
    <row r="25" spans="1:10" x14ac:dyDescent="0.4">
      <c r="A25" s="2" t="s">
        <v>68</v>
      </c>
      <c r="B25" s="1" t="s">
        <v>69</v>
      </c>
    </row>
    <row r="26" spans="1:10" x14ac:dyDescent="0.4">
      <c r="A26" s="4" t="s">
        <v>70</v>
      </c>
      <c r="B26" s="4" t="s">
        <v>71</v>
      </c>
      <c r="C26" s="4" t="s">
        <v>72</v>
      </c>
      <c r="D26" s="6" t="s">
        <v>73</v>
      </c>
      <c r="F26" t="s">
        <v>79</v>
      </c>
    </row>
    <row r="27" spans="1:10" x14ac:dyDescent="0.4">
      <c r="A27" s="4">
        <v>1</v>
      </c>
      <c r="B27" s="4" t="s">
        <v>74</v>
      </c>
      <c r="C27" s="4">
        <v>3</v>
      </c>
      <c r="D27" s="8">
        <f>IFERROR(C27*HLOOKUP(B27,$G$27:$J$28,2,0),"주문오류")</f>
        <v>15000</v>
      </c>
      <c r="F27" s="4" t="s">
        <v>71</v>
      </c>
      <c r="G27" s="4" t="s">
        <v>76</v>
      </c>
      <c r="H27" s="4" t="s">
        <v>74</v>
      </c>
      <c r="I27" s="4" t="s">
        <v>77</v>
      </c>
      <c r="J27" s="4" t="s">
        <v>75</v>
      </c>
    </row>
    <row r="28" spans="1:10" x14ac:dyDescent="0.4">
      <c r="A28" s="4">
        <v>2</v>
      </c>
      <c r="B28" s="4" t="s">
        <v>75</v>
      </c>
      <c r="C28" s="4">
        <v>2</v>
      </c>
      <c r="D28" s="8">
        <f t="shared" ref="D28:D35" si="1">IFERROR(C28*HLOOKUP(B28,$G$27:$J$28,2,0),"주문오류")</f>
        <v>14000</v>
      </c>
      <c r="F28" s="4" t="s">
        <v>80</v>
      </c>
      <c r="G28" s="8">
        <v>3500</v>
      </c>
      <c r="H28" s="8">
        <v>5000</v>
      </c>
      <c r="I28" s="8">
        <v>5500</v>
      </c>
      <c r="J28" s="8">
        <v>7000</v>
      </c>
    </row>
    <row r="29" spans="1:10" x14ac:dyDescent="0.4">
      <c r="A29" s="4">
        <v>3</v>
      </c>
      <c r="B29" s="4" t="s">
        <v>76</v>
      </c>
      <c r="C29" s="4">
        <v>5</v>
      </c>
      <c r="D29" s="8">
        <f t="shared" si="1"/>
        <v>17500</v>
      </c>
    </row>
    <row r="30" spans="1:10" x14ac:dyDescent="0.4">
      <c r="A30" s="4">
        <v>4</v>
      </c>
      <c r="B30" s="4" t="s">
        <v>77</v>
      </c>
      <c r="C30" s="4">
        <v>3</v>
      </c>
      <c r="D30" s="8">
        <f t="shared" si="1"/>
        <v>16500</v>
      </c>
    </row>
    <row r="31" spans="1:10" x14ac:dyDescent="0.4">
      <c r="A31" s="4">
        <v>5</v>
      </c>
      <c r="B31" s="4" t="s">
        <v>77</v>
      </c>
      <c r="C31" s="4">
        <v>2</v>
      </c>
      <c r="D31" s="8">
        <f t="shared" si="1"/>
        <v>11000</v>
      </c>
    </row>
    <row r="32" spans="1:10" x14ac:dyDescent="0.4">
      <c r="A32" s="4">
        <v>6</v>
      </c>
      <c r="B32" s="4" t="s">
        <v>78</v>
      </c>
      <c r="C32" s="4">
        <v>4</v>
      </c>
      <c r="D32" s="8" t="str">
        <f t="shared" si="1"/>
        <v>주문오류</v>
      </c>
    </row>
    <row r="33" spans="1:4" x14ac:dyDescent="0.4">
      <c r="A33" s="4">
        <v>7</v>
      </c>
      <c r="B33" s="4" t="s">
        <v>75</v>
      </c>
      <c r="C33" s="4">
        <v>3</v>
      </c>
      <c r="D33" s="8">
        <f t="shared" si="1"/>
        <v>21000</v>
      </c>
    </row>
    <row r="34" spans="1:4" x14ac:dyDescent="0.4">
      <c r="A34" s="4">
        <v>8</v>
      </c>
      <c r="B34" s="4" t="s">
        <v>74</v>
      </c>
      <c r="C34" s="4">
        <v>5</v>
      </c>
      <c r="D34" s="8">
        <f t="shared" si="1"/>
        <v>25000</v>
      </c>
    </row>
    <row r="35" spans="1:4" x14ac:dyDescent="0.4">
      <c r="A35" s="4">
        <v>9</v>
      </c>
      <c r="B35" s="4" t="s">
        <v>76</v>
      </c>
      <c r="C35" s="4">
        <v>6</v>
      </c>
      <c r="D35" s="8">
        <f t="shared" si="1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4" workbookViewId="0">
      <selection activeCell="H16" sqref="H16"/>
    </sheetView>
  </sheetViews>
  <sheetFormatPr defaultRowHeight="17.399999999999999" x14ac:dyDescent="0.4"/>
  <cols>
    <col min="1" max="1" width="11.19921875" customWidth="1"/>
    <col min="2" max="2" width="12.296875" bestFit="1" customWidth="1"/>
    <col min="3" max="3" width="14.19921875" customWidth="1"/>
    <col min="4" max="4" width="12.296875" customWidth="1"/>
    <col min="5" max="5" width="14.19921875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13" t="s">
        <v>117</v>
      </c>
      <c r="B1" s="13"/>
      <c r="C1" s="13"/>
      <c r="D1" s="13"/>
      <c r="E1" s="13"/>
      <c r="F1" s="13"/>
    </row>
    <row r="3" spans="1:6" x14ac:dyDescent="0.4">
      <c r="A3" s="4" t="s">
        <v>118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</row>
    <row r="4" spans="1:6" x14ac:dyDescent="0.4">
      <c r="A4" s="4" t="s">
        <v>124</v>
      </c>
      <c r="B4" s="4" t="s">
        <v>125</v>
      </c>
      <c r="C4" s="4" t="s">
        <v>126</v>
      </c>
      <c r="D4" s="4">
        <v>28</v>
      </c>
      <c r="E4" s="8">
        <v>1056000</v>
      </c>
      <c r="F4" s="8">
        <f>D4*E4</f>
        <v>29568000</v>
      </c>
    </row>
    <row r="5" spans="1:6" x14ac:dyDescent="0.4">
      <c r="A5" s="4" t="s">
        <v>127</v>
      </c>
      <c r="B5" s="4" t="s">
        <v>128</v>
      </c>
      <c r="C5" s="4" t="s">
        <v>129</v>
      </c>
      <c r="D5" s="4">
        <v>35</v>
      </c>
      <c r="E5" s="8">
        <v>289000</v>
      </c>
      <c r="F5" s="8">
        <f t="shared" ref="F5:F15" si="0">D5*E5</f>
        <v>10115000</v>
      </c>
    </row>
    <row r="6" spans="1:6" x14ac:dyDescent="0.4">
      <c r="A6" s="4" t="s">
        <v>130</v>
      </c>
      <c r="B6" s="4" t="s">
        <v>125</v>
      </c>
      <c r="C6" s="4" t="s">
        <v>131</v>
      </c>
      <c r="D6" s="4">
        <v>19</v>
      </c>
      <c r="E6" s="8">
        <v>1950000</v>
      </c>
      <c r="F6" s="8">
        <f t="shared" si="0"/>
        <v>37050000</v>
      </c>
    </row>
    <row r="7" spans="1:6" x14ac:dyDescent="0.4">
      <c r="A7" s="4" t="s">
        <v>132</v>
      </c>
      <c r="B7" s="4" t="s">
        <v>133</v>
      </c>
      <c r="C7" s="4" t="s">
        <v>134</v>
      </c>
      <c r="D7" s="4">
        <v>61</v>
      </c>
      <c r="E7" s="8">
        <v>699000</v>
      </c>
      <c r="F7" s="8">
        <f t="shared" si="0"/>
        <v>42639000</v>
      </c>
    </row>
    <row r="8" spans="1:6" x14ac:dyDescent="0.4">
      <c r="A8" s="4" t="s">
        <v>124</v>
      </c>
      <c r="B8" s="4" t="s">
        <v>133</v>
      </c>
      <c r="C8" s="4" t="s">
        <v>135</v>
      </c>
      <c r="D8" s="4">
        <v>53</v>
      </c>
      <c r="E8" s="8">
        <v>1056000</v>
      </c>
      <c r="F8" s="8">
        <f t="shared" si="0"/>
        <v>55968000</v>
      </c>
    </row>
    <row r="9" spans="1:6" x14ac:dyDescent="0.4">
      <c r="A9" s="4" t="s">
        <v>136</v>
      </c>
      <c r="B9" s="4" t="s">
        <v>125</v>
      </c>
      <c r="C9" s="4" t="s">
        <v>137</v>
      </c>
      <c r="D9" s="4">
        <v>27</v>
      </c>
      <c r="E9" s="8">
        <v>376000</v>
      </c>
      <c r="F9" s="8">
        <f t="shared" si="0"/>
        <v>10152000</v>
      </c>
    </row>
    <row r="10" spans="1:6" x14ac:dyDescent="0.4">
      <c r="A10" s="4" t="s">
        <v>130</v>
      </c>
      <c r="B10" s="4" t="s">
        <v>133</v>
      </c>
      <c r="C10" s="4" t="s">
        <v>138</v>
      </c>
      <c r="D10" s="4">
        <v>22</v>
      </c>
      <c r="E10" s="8">
        <v>1950000</v>
      </c>
      <c r="F10" s="8">
        <f t="shared" si="0"/>
        <v>42900000</v>
      </c>
    </row>
    <row r="11" spans="1:6" x14ac:dyDescent="0.4">
      <c r="A11" s="4" t="s">
        <v>136</v>
      </c>
      <c r="B11" s="4" t="s">
        <v>128</v>
      </c>
      <c r="C11" s="4" t="s">
        <v>139</v>
      </c>
      <c r="D11" s="4">
        <v>15</v>
      </c>
      <c r="E11" s="8">
        <v>376000</v>
      </c>
      <c r="F11" s="8">
        <f t="shared" si="0"/>
        <v>5640000</v>
      </c>
    </row>
    <row r="12" spans="1:6" x14ac:dyDescent="0.4">
      <c r="A12" s="4" t="s">
        <v>124</v>
      </c>
      <c r="B12" s="4" t="s">
        <v>128</v>
      </c>
      <c r="C12" s="4" t="s">
        <v>140</v>
      </c>
      <c r="D12" s="4">
        <v>38</v>
      </c>
      <c r="E12" s="8">
        <v>1056000</v>
      </c>
      <c r="F12" s="8">
        <f t="shared" si="0"/>
        <v>40128000</v>
      </c>
    </row>
    <row r="13" spans="1:6" x14ac:dyDescent="0.4">
      <c r="A13" s="4" t="s">
        <v>127</v>
      </c>
      <c r="B13" s="4" t="s">
        <v>133</v>
      </c>
      <c r="C13" s="4" t="s">
        <v>141</v>
      </c>
      <c r="D13" s="4">
        <v>46</v>
      </c>
      <c r="E13" s="8">
        <v>289000</v>
      </c>
      <c r="F13" s="8">
        <f t="shared" si="0"/>
        <v>13294000</v>
      </c>
    </row>
    <row r="14" spans="1:6" x14ac:dyDescent="0.4">
      <c r="A14" s="4" t="s">
        <v>127</v>
      </c>
      <c r="B14" s="4" t="s">
        <v>125</v>
      </c>
      <c r="C14" s="4" t="s">
        <v>142</v>
      </c>
      <c r="D14" s="4">
        <v>62</v>
      </c>
      <c r="E14" s="8">
        <v>289000</v>
      </c>
      <c r="F14" s="8">
        <f t="shared" si="0"/>
        <v>17918000</v>
      </c>
    </row>
    <row r="15" spans="1:6" x14ac:dyDescent="0.4">
      <c r="A15" s="4" t="s">
        <v>132</v>
      </c>
      <c r="B15" s="4" t="s">
        <v>128</v>
      </c>
      <c r="C15" s="4" t="s">
        <v>143</v>
      </c>
      <c r="D15" s="4">
        <v>24</v>
      </c>
      <c r="E15" s="8">
        <v>699000</v>
      </c>
      <c r="F15" s="8">
        <f t="shared" si="0"/>
        <v>16776000</v>
      </c>
    </row>
    <row r="18" spans="1:7" x14ac:dyDescent="0.4">
      <c r="B18" s="20" t="s">
        <v>221</v>
      </c>
    </row>
    <row r="19" spans="1:7" x14ac:dyDescent="0.4">
      <c r="B19" t="s">
        <v>125</v>
      </c>
      <c r="D19" t="s">
        <v>133</v>
      </c>
      <c r="F19" t="s">
        <v>128</v>
      </c>
    </row>
    <row r="20" spans="1:7" x14ac:dyDescent="0.4">
      <c r="A20" s="20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4">
      <c r="A21" s="21" t="s">
        <v>127</v>
      </c>
      <c r="B21" s="22">
        <v>62</v>
      </c>
      <c r="C21" s="23">
        <v>17918000</v>
      </c>
      <c r="D21" s="22">
        <v>46</v>
      </c>
      <c r="E21" s="23">
        <v>13294000</v>
      </c>
      <c r="F21" s="22">
        <v>35</v>
      </c>
      <c r="G21" s="23">
        <v>10115000</v>
      </c>
    </row>
    <row r="22" spans="1:7" x14ac:dyDescent="0.4">
      <c r="A22" s="21" t="s">
        <v>124</v>
      </c>
      <c r="B22" s="22">
        <v>28</v>
      </c>
      <c r="C22" s="23">
        <v>29568000</v>
      </c>
      <c r="D22" s="22">
        <v>53</v>
      </c>
      <c r="E22" s="23">
        <v>55968000</v>
      </c>
      <c r="F22" s="22">
        <v>38</v>
      </c>
      <c r="G22" s="23">
        <v>40128000</v>
      </c>
    </row>
    <row r="23" spans="1:7" x14ac:dyDescent="0.4">
      <c r="A23" s="21" t="s">
        <v>136</v>
      </c>
      <c r="B23" s="22">
        <v>27</v>
      </c>
      <c r="C23" s="23">
        <v>10152000</v>
      </c>
      <c r="D23" s="22"/>
      <c r="E23" s="23"/>
      <c r="F23" s="22">
        <v>15</v>
      </c>
      <c r="G23" s="23">
        <v>5640000</v>
      </c>
    </row>
    <row r="24" spans="1:7" x14ac:dyDescent="0.4">
      <c r="A24" s="21" t="s">
        <v>132</v>
      </c>
      <c r="B24" s="22"/>
      <c r="C24" s="23"/>
      <c r="D24" s="22">
        <v>61</v>
      </c>
      <c r="E24" s="23">
        <v>42639000</v>
      </c>
      <c r="F24" s="22">
        <v>24</v>
      </c>
      <c r="G24" s="23">
        <v>16776000</v>
      </c>
    </row>
    <row r="25" spans="1:7" x14ac:dyDescent="0.4">
      <c r="A25" s="21" t="s">
        <v>130</v>
      </c>
      <c r="B25" s="22">
        <v>19</v>
      </c>
      <c r="C25" s="23">
        <v>37050000</v>
      </c>
      <c r="D25" s="22">
        <v>22</v>
      </c>
      <c r="E25" s="23">
        <v>42900000</v>
      </c>
      <c r="F25" s="22"/>
      <c r="G25" s="23"/>
    </row>
    <row r="26" spans="1:7" x14ac:dyDescent="0.4">
      <c r="A26" s="21" t="s">
        <v>220</v>
      </c>
      <c r="B26" s="22">
        <v>34</v>
      </c>
      <c r="C26" s="23">
        <v>23672000</v>
      </c>
      <c r="D26" s="22">
        <v>45.5</v>
      </c>
      <c r="E26" s="23">
        <v>38700250</v>
      </c>
      <c r="F26" s="22">
        <v>28</v>
      </c>
      <c r="G26" s="23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8.59765625" customWidth="1"/>
    <col min="4" max="6" width="10.69921875" bestFit="1" customWidth="1" outlineLevel="1"/>
  </cols>
  <sheetData>
    <row r="1" spans="2:6" ht="18" thickBot="1" x14ac:dyDescent="0.45"/>
    <row r="2" spans="2:6" x14ac:dyDescent="0.4">
      <c r="B2" s="28" t="s">
        <v>229</v>
      </c>
      <c r="C2" s="29"/>
      <c r="D2" s="35"/>
      <c r="E2" s="35"/>
      <c r="F2" s="35"/>
    </row>
    <row r="3" spans="2:6" collapsed="1" x14ac:dyDescent="0.4">
      <c r="B3" s="27"/>
      <c r="C3" s="27"/>
      <c r="D3" s="36" t="s">
        <v>231</v>
      </c>
      <c r="E3" s="36" t="s">
        <v>226</v>
      </c>
      <c r="F3" s="36" t="s">
        <v>228</v>
      </c>
    </row>
    <row r="4" spans="2:6" ht="46.8" hidden="1" outlineLevel="1" x14ac:dyDescent="0.4">
      <c r="B4" s="31"/>
      <c r="C4" s="31"/>
      <c r="D4" s="24"/>
      <c r="E4" s="38" t="s">
        <v>227</v>
      </c>
      <c r="F4" s="38" t="s">
        <v>227</v>
      </c>
    </row>
    <row r="5" spans="2:6" x14ac:dyDescent="0.4">
      <c r="B5" s="32" t="s">
        <v>230</v>
      </c>
      <c r="C5" s="33"/>
      <c r="D5" s="30"/>
      <c r="E5" s="30"/>
      <c r="F5" s="30"/>
    </row>
    <row r="6" spans="2:6" outlineLevel="1" x14ac:dyDescent="0.4">
      <c r="B6" s="31"/>
      <c r="C6" s="31" t="s">
        <v>224</v>
      </c>
      <c r="D6" s="25">
        <v>0.05</v>
      </c>
      <c r="E6" s="37">
        <v>0.06</v>
      </c>
      <c r="F6" s="37">
        <v>0.04</v>
      </c>
    </row>
    <row r="7" spans="2:6" x14ac:dyDescent="0.4">
      <c r="B7" s="32" t="s">
        <v>232</v>
      </c>
      <c r="C7" s="33"/>
      <c r="D7" s="30"/>
      <c r="E7" s="30"/>
      <c r="F7" s="30"/>
    </row>
    <row r="8" spans="2:6" ht="18" outlineLevel="1" thickBot="1" x14ac:dyDescent="0.45">
      <c r="B8" s="34"/>
      <c r="C8" s="34" t="s">
        <v>225</v>
      </c>
      <c r="D8" s="26">
        <v>1858000</v>
      </c>
      <c r="E8" s="26">
        <v>1886000</v>
      </c>
      <c r="F8" s="26">
        <v>1830000</v>
      </c>
    </row>
    <row r="9" spans="2:6" x14ac:dyDescent="0.4">
      <c r="B9" t="s">
        <v>233</v>
      </c>
    </row>
    <row r="10" spans="2:6" x14ac:dyDescent="0.4">
      <c r="B10" t="s">
        <v>234</v>
      </c>
    </row>
    <row r="11" spans="2:6" x14ac:dyDescent="0.4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J24" sqref="J24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13" t="s">
        <v>144</v>
      </c>
      <c r="C2" s="13"/>
    </row>
    <row r="4" spans="2:3" x14ac:dyDescent="0.4">
      <c r="B4" s="7" t="s">
        <v>145</v>
      </c>
      <c r="C4" s="4" t="s">
        <v>150</v>
      </c>
    </row>
    <row r="5" spans="2:3" x14ac:dyDescent="0.4">
      <c r="B5" s="7" t="s">
        <v>146</v>
      </c>
      <c r="C5" s="11">
        <v>62000000</v>
      </c>
    </row>
    <row r="6" spans="2:3" x14ac:dyDescent="0.4">
      <c r="B6" s="7" t="s">
        <v>147</v>
      </c>
      <c r="C6" s="10">
        <v>0.05</v>
      </c>
    </row>
    <row r="7" spans="2:3" x14ac:dyDescent="0.4">
      <c r="B7" s="7" t="s">
        <v>148</v>
      </c>
      <c r="C7" s="11">
        <v>36</v>
      </c>
    </row>
    <row r="8" spans="2:3" x14ac:dyDescent="0.4">
      <c r="B8" s="7" t="s">
        <v>149</v>
      </c>
      <c r="C8" s="11">
        <f>ROUND(PMT(C6/12,C7,-C5),-3)</f>
        <v>1858000</v>
      </c>
    </row>
  </sheetData>
  <scenarios current="1" sqref="C8">
    <scenario name="금리인상" locked="1" count="1" user="user" comment="만든 사람 user 날짜 2024-10-28">
      <inputCells r="C6" val="0.06" numFmtId="9"/>
    </scenario>
    <scenario name="금리인하" locked="1" count="1" user="user" comment="만든 사람 user 날짜 2024-10-28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workbookViewId="0">
      <selection activeCell="E13" sqref="E13"/>
    </sheetView>
  </sheetViews>
  <sheetFormatPr defaultRowHeight="17.399999999999999" x14ac:dyDescent="0.4"/>
  <sheetData>
    <row r="1" spans="1:6" ht="21" x14ac:dyDescent="0.4">
      <c r="A1" s="13" t="s">
        <v>151</v>
      </c>
      <c r="B1" s="13"/>
      <c r="C1" s="13"/>
      <c r="D1" s="13"/>
      <c r="E1" s="13"/>
      <c r="F1" s="13"/>
    </row>
    <row r="3" spans="1:6" x14ac:dyDescent="0.4">
      <c r="A3" s="4" t="s">
        <v>152</v>
      </c>
      <c r="B3" s="4" t="s">
        <v>45</v>
      </c>
      <c r="C3" s="4" t="s">
        <v>153</v>
      </c>
      <c r="D3" s="4" t="s">
        <v>154</v>
      </c>
      <c r="E3" s="4" t="s">
        <v>155</v>
      </c>
      <c r="F3" s="4" t="s">
        <v>156</v>
      </c>
    </row>
    <row r="4" spans="1:6" x14ac:dyDescent="0.4">
      <c r="A4" s="4" t="s">
        <v>157</v>
      </c>
      <c r="B4" s="4" t="s">
        <v>55</v>
      </c>
      <c r="C4" s="4">
        <v>86</v>
      </c>
      <c r="D4" s="4">
        <v>82</v>
      </c>
      <c r="E4" s="4">
        <v>79</v>
      </c>
      <c r="F4" s="4">
        <f>SUM(C4:E4)</f>
        <v>247</v>
      </c>
    </row>
    <row r="5" spans="1:6" x14ac:dyDescent="0.4">
      <c r="A5" s="4" t="s">
        <v>158</v>
      </c>
      <c r="B5" s="4" t="s">
        <v>50</v>
      </c>
      <c r="C5" s="4">
        <v>78</v>
      </c>
      <c r="D5" s="4">
        <v>81</v>
      </c>
      <c r="E5" s="4">
        <v>82</v>
      </c>
      <c r="F5" s="4">
        <f t="shared" ref="F5:F10" si="0">SUM(C5:E5)</f>
        <v>241</v>
      </c>
    </row>
    <row r="6" spans="1:6" x14ac:dyDescent="0.4">
      <c r="A6" s="4" t="s">
        <v>159</v>
      </c>
      <c r="B6" s="4" t="s">
        <v>50</v>
      </c>
      <c r="C6" s="4">
        <v>92</v>
      </c>
      <c r="D6" s="4">
        <v>93</v>
      </c>
      <c r="E6" s="4">
        <v>98</v>
      </c>
      <c r="F6" s="4">
        <f t="shared" si="0"/>
        <v>283</v>
      </c>
    </row>
    <row r="7" spans="1:6" x14ac:dyDescent="0.4">
      <c r="A7" s="4" t="s">
        <v>160</v>
      </c>
      <c r="B7" s="4" t="s">
        <v>55</v>
      </c>
      <c r="C7" s="4">
        <v>79</v>
      </c>
      <c r="D7" s="4">
        <v>74</v>
      </c>
      <c r="E7" s="4">
        <v>67</v>
      </c>
      <c r="F7" s="4">
        <f t="shared" si="0"/>
        <v>220</v>
      </c>
    </row>
    <row r="8" spans="1:6" x14ac:dyDescent="0.4">
      <c r="A8" s="4" t="s">
        <v>161</v>
      </c>
      <c r="B8" s="4" t="s">
        <v>50</v>
      </c>
      <c r="C8" s="4">
        <v>94</v>
      </c>
      <c r="D8" s="4">
        <v>92</v>
      </c>
      <c r="E8" s="4">
        <v>95</v>
      </c>
      <c r="F8" s="4">
        <f t="shared" si="0"/>
        <v>281</v>
      </c>
    </row>
    <row r="9" spans="1:6" x14ac:dyDescent="0.4">
      <c r="A9" s="4" t="s">
        <v>162</v>
      </c>
      <c r="B9" s="4" t="s">
        <v>55</v>
      </c>
      <c r="C9" s="4">
        <v>69</v>
      </c>
      <c r="D9" s="4">
        <v>67</v>
      </c>
      <c r="E9" s="4">
        <v>63</v>
      </c>
      <c r="F9" s="4">
        <f t="shared" si="0"/>
        <v>199</v>
      </c>
    </row>
    <row r="10" spans="1:6" x14ac:dyDescent="0.4">
      <c r="A10" s="4" t="s">
        <v>163</v>
      </c>
      <c r="B10" s="4" t="s">
        <v>55</v>
      </c>
      <c r="C10" s="4">
        <v>82</v>
      </c>
      <c r="D10" s="4">
        <v>88</v>
      </c>
      <c r="E10" s="4">
        <v>80</v>
      </c>
      <c r="F10" s="4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6" workbookViewId="0">
      <selection activeCell="H23" sqref="H23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13" t="s">
        <v>164</v>
      </c>
      <c r="B1" s="13"/>
      <c r="C1" s="13"/>
      <c r="D1" s="13"/>
      <c r="E1" s="13"/>
      <c r="F1" s="13"/>
    </row>
    <row r="3" spans="1:6" x14ac:dyDescent="0.4">
      <c r="A3" s="4" t="s">
        <v>165</v>
      </c>
      <c r="B3" s="4" t="s">
        <v>166</v>
      </c>
      <c r="C3" s="4" t="s">
        <v>167</v>
      </c>
      <c r="D3" s="4" t="s">
        <v>168</v>
      </c>
      <c r="E3" s="4" t="s">
        <v>169</v>
      </c>
      <c r="F3" s="4" t="s">
        <v>170</v>
      </c>
    </row>
    <row r="4" spans="1:6" x14ac:dyDescent="0.4">
      <c r="A4" s="4" t="s">
        <v>171</v>
      </c>
      <c r="B4" s="4" t="s">
        <v>172</v>
      </c>
      <c r="C4" s="4" t="s">
        <v>48</v>
      </c>
      <c r="D4" s="12">
        <v>14000</v>
      </c>
      <c r="E4" s="12">
        <v>2542</v>
      </c>
      <c r="F4" s="12">
        <v>2898</v>
      </c>
    </row>
    <row r="5" spans="1:6" x14ac:dyDescent="0.4">
      <c r="A5" s="4" t="s">
        <v>171</v>
      </c>
      <c r="B5" s="4" t="s">
        <v>173</v>
      </c>
      <c r="C5" s="4" t="s">
        <v>174</v>
      </c>
      <c r="D5" s="12">
        <v>15000</v>
      </c>
      <c r="E5" s="12">
        <v>2108</v>
      </c>
      <c r="F5" s="12">
        <v>1792</v>
      </c>
    </row>
    <row r="6" spans="1:6" x14ac:dyDescent="0.4">
      <c r="A6" s="4" t="s">
        <v>171</v>
      </c>
      <c r="B6" s="4" t="s">
        <v>175</v>
      </c>
      <c r="C6" s="4" t="s">
        <v>176</v>
      </c>
      <c r="D6" s="12">
        <v>12000</v>
      </c>
      <c r="E6" s="12">
        <v>3193</v>
      </c>
      <c r="F6" s="12">
        <v>2522</v>
      </c>
    </row>
    <row r="7" spans="1:6" x14ac:dyDescent="0.4">
      <c r="A7" s="4" t="s">
        <v>177</v>
      </c>
      <c r="B7" s="4" t="s">
        <v>178</v>
      </c>
      <c r="C7" s="4" t="s">
        <v>179</v>
      </c>
      <c r="D7" s="12">
        <v>24000</v>
      </c>
      <c r="E7" s="12">
        <v>1829</v>
      </c>
      <c r="F7" s="12">
        <v>1533</v>
      </c>
    </row>
    <row r="8" spans="1:6" x14ac:dyDescent="0.4">
      <c r="A8" s="4" t="s">
        <v>177</v>
      </c>
      <c r="B8" s="4" t="s">
        <v>180</v>
      </c>
      <c r="C8" s="4" t="s">
        <v>181</v>
      </c>
      <c r="D8" s="12">
        <v>18000</v>
      </c>
      <c r="E8" s="12">
        <v>3965</v>
      </c>
      <c r="F8" s="12">
        <v>4630</v>
      </c>
    </row>
    <row r="9" spans="1:6" x14ac:dyDescent="0.4">
      <c r="A9" s="4" t="s">
        <v>177</v>
      </c>
      <c r="B9" s="4" t="s">
        <v>182</v>
      </c>
      <c r="C9" s="4" t="s">
        <v>183</v>
      </c>
      <c r="D9" s="12">
        <v>20000</v>
      </c>
      <c r="E9" s="12">
        <v>2139</v>
      </c>
      <c r="F9" s="12">
        <v>1797</v>
      </c>
    </row>
    <row r="10" spans="1:6" x14ac:dyDescent="0.4">
      <c r="A10" s="4" t="s">
        <v>184</v>
      </c>
      <c r="B10" s="4" t="s">
        <v>185</v>
      </c>
      <c r="C10" s="4" t="s">
        <v>186</v>
      </c>
      <c r="D10" s="12">
        <v>36000</v>
      </c>
      <c r="E10" s="12">
        <v>1732</v>
      </c>
      <c r="F10" s="12">
        <v>1975</v>
      </c>
    </row>
    <row r="11" spans="1:6" x14ac:dyDescent="0.4">
      <c r="A11" s="4" t="s">
        <v>184</v>
      </c>
      <c r="B11" s="4" t="s">
        <v>187</v>
      </c>
      <c r="C11" s="4" t="s">
        <v>188</v>
      </c>
      <c r="D11" s="12">
        <v>68000</v>
      </c>
      <c r="E11" s="12">
        <v>1426</v>
      </c>
      <c r="F11" s="12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2024-10-28T13:55:25Z</dcterms:modified>
</cp:coreProperties>
</file>